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550" windowHeight="4470" firstSheet="7" activeTab="12"/>
  </bookViews>
  <sheets>
    <sheet name="B.1 Level &amp; Qual" sheetId="1" r:id="rId1"/>
    <sheet name="B.2 Gender" sheetId="2" r:id="rId2"/>
    <sheet name="B.3 Ethnicity" sheetId="3" r:id="rId3"/>
    <sheet name="B.4 Age" sheetId="4" r:id="rId4"/>
    <sheet name="B.5 Gender &amp; Level" sheetId="5" r:id="rId5"/>
    <sheet name="B.6 Ethnicity &amp; Level" sheetId="6" r:id="rId6"/>
    <sheet name="B.7 Age &amp; Level" sheetId="7" r:id="rId7"/>
    <sheet name="B.8 Provision" sheetId="8" r:id="rId8"/>
    <sheet name="B.9 Region" sheetId="9" r:id="rId9"/>
    <sheet name="B.10 Level" sheetId="10" r:id="rId10"/>
    <sheet name="B.11 Qualif" sheetId="11" r:id="rId11"/>
    <sheet name="B.12 Gender (16-18)" sheetId="12" r:id="rId12"/>
    <sheet name="B.13 Gender (19+)" sheetId="13" r:id="rId13"/>
  </sheets>
  <definedNames>
    <definedName name="_xlnm.Print_Area" localSheetId="0">'B.1 Level &amp; Qual'!$A$1:$V$40</definedName>
    <definedName name="_xlnm.Print_Area" localSheetId="11">'B.12 Gender (16-18)'!$A$1:$AN$77</definedName>
    <definedName name="_xlnm.Print_Area" localSheetId="12">'B.13 Gender (19+)'!$A$1:$AN$77</definedName>
    <definedName name="_xlnm.Print_Area" localSheetId="1">'B.2 Gender'!$A$1:$AN$77</definedName>
    <definedName name="_xlnm.Print_Area" localSheetId="2">'B.3 Ethnicity'!$A$1:$AN$310</definedName>
    <definedName name="_xlnm.Print_Area" localSheetId="3">'B.4 Age'!$A$1:$AN$150</definedName>
    <definedName name="_xlnm.Print_Area" localSheetId="4">'B.5 Gender &amp; Level'!$A$1:$V$42</definedName>
    <definedName name="_xlnm.Print_Area" localSheetId="5">'B.6 Ethnicity &amp; Level'!$A$1:$V$111</definedName>
    <definedName name="_xlnm.Print_Area" localSheetId="6">'B.7 Age &amp; Level'!$A$1:$V$81</definedName>
    <definedName name="_xlnm.Print_Area" localSheetId="7">'B.8 Provision'!$A$1:$AN$79</definedName>
    <definedName name="_xlnm.Print_Area" localSheetId="8">'B.9 Region'!$A$1:$O$42</definedName>
  </definedNames>
  <calcPr fullCalcOnLoad="1"/>
</workbook>
</file>

<file path=xl/sharedStrings.xml><?xml version="1.0" encoding="utf-8"?>
<sst xmlns="http://schemas.openxmlformats.org/spreadsheetml/2006/main" count="1930" uniqueCount="91">
  <si>
    <t xml:space="preserve"> </t>
  </si>
  <si>
    <t>2000/1</t>
  </si>
  <si>
    <t>White</t>
  </si>
  <si>
    <t>Bangladeshi</t>
  </si>
  <si>
    <t>Black</t>
  </si>
  <si>
    <t>Chinese</t>
  </si>
  <si>
    <t>Indian</t>
  </si>
  <si>
    <t>Pakistani</t>
  </si>
  <si>
    <t>Other</t>
  </si>
  <si>
    <t>2001/2</t>
  </si>
  <si>
    <t>2002/3</t>
  </si>
  <si>
    <t>2003/4</t>
  </si>
  <si>
    <t>2004/5</t>
  </si>
  <si>
    <t>16-18</t>
  </si>
  <si>
    <t>25-59</t>
  </si>
  <si>
    <t>60 AND over</t>
  </si>
  <si>
    <t>Level</t>
  </si>
  <si>
    <t>Entry</t>
  </si>
  <si>
    <t>Basic</t>
  </si>
  <si>
    <t>Level 1</t>
  </si>
  <si>
    <t>Key</t>
  </si>
  <si>
    <t>Level 2</t>
  </si>
  <si>
    <t>GCSE</t>
  </si>
  <si>
    <t>Qualification</t>
  </si>
  <si>
    <t>Year</t>
  </si>
  <si>
    <t>Completed</t>
  </si>
  <si>
    <t>Achieved</t>
  </si>
  <si>
    <t>Achieved/Completed</t>
  </si>
  <si>
    <t>All LITERACY data</t>
  </si>
  <si>
    <t>All 'valid' LITERACY data</t>
  </si>
  <si>
    <t>Female</t>
  </si>
  <si>
    <t>Male</t>
  </si>
  <si>
    <t>Gender</t>
  </si>
  <si>
    <t>Ethnicity</t>
  </si>
  <si>
    <t>Age</t>
  </si>
  <si>
    <t>FE</t>
  </si>
  <si>
    <t>WBL</t>
  </si>
  <si>
    <t>Provision</t>
  </si>
  <si>
    <t>2000/01</t>
  </si>
  <si>
    <t>Total</t>
  </si>
  <si>
    <t>2001/02</t>
  </si>
  <si>
    <t>2002/03</t>
  </si>
  <si>
    <t>2003/04</t>
  </si>
  <si>
    <t>2004/05</t>
  </si>
  <si>
    <t>Subject</t>
  </si>
  <si>
    <t>T.B1.1</t>
  </si>
  <si>
    <t>T.B1.2</t>
  </si>
  <si>
    <t>T.B2.1</t>
  </si>
  <si>
    <t>T.B2.2</t>
  </si>
  <si>
    <t>T.B2.3</t>
  </si>
  <si>
    <t>T.B2.4</t>
  </si>
  <si>
    <t>Completed/Enrolled</t>
  </si>
  <si>
    <t>Achieved/Enrolled</t>
  </si>
  <si>
    <t>Enrolled</t>
  </si>
  <si>
    <t>T.B3.1</t>
  </si>
  <si>
    <t>T.B3.2</t>
  </si>
  <si>
    <t>T.B3.3</t>
  </si>
  <si>
    <t>T.B3.4</t>
  </si>
  <si>
    <t>T.B4.1</t>
  </si>
  <si>
    <t>T.B4.2</t>
  </si>
  <si>
    <t>T.B4.3</t>
  </si>
  <si>
    <t>T.B4.4</t>
  </si>
  <si>
    <t>T.B5.1</t>
  </si>
  <si>
    <t>T.B5.2</t>
  </si>
  <si>
    <t>T.B7.1</t>
  </si>
  <si>
    <t>T.B7.2</t>
  </si>
  <si>
    <t>T.B8.1</t>
  </si>
  <si>
    <t>T.B8.3</t>
  </si>
  <si>
    <t>T.B8.2</t>
  </si>
  <si>
    <t>T.B8.4</t>
  </si>
  <si>
    <t>19-24</t>
  </si>
  <si>
    <t>T.B6.1.1</t>
  </si>
  <si>
    <t>T.B6.2.1</t>
  </si>
  <si>
    <t>T.B6.1.2</t>
  </si>
  <si>
    <t>*does not include 'other - Asia'</t>
  </si>
  <si>
    <t>T.B6.2.2</t>
  </si>
  <si>
    <t>Asian*</t>
  </si>
  <si>
    <t>T.B3.5</t>
  </si>
  <si>
    <t>T.B3.7</t>
  </si>
  <si>
    <t>T.B3.6</t>
  </si>
  <si>
    <t>T.B3.8</t>
  </si>
  <si>
    <t>Qualif</t>
  </si>
  <si>
    <t>T.B10.1</t>
  </si>
  <si>
    <t>T.B10.2</t>
  </si>
  <si>
    <t>T.B11.1</t>
  </si>
  <si>
    <t>T.B11.2</t>
  </si>
  <si>
    <t>T.B12.1</t>
  </si>
  <si>
    <t>T.B12.2</t>
  </si>
  <si>
    <t>T.B13.1</t>
  </si>
  <si>
    <t>T.B13.2</t>
  </si>
  <si>
    <t>Data not available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</si>
</sst>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b/>
      <sz val="9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9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9" fontId="0" fillId="0" borderId="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9" fontId="0" fillId="0" borderId="2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9" fontId="0" fillId="0" borderId="9" xfId="0" applyNumberFormat="1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2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9" fontId="0" fillId="0" borderId="3" xfId="0" applyNumberFormat="1" applyBorder="1" applyAlignment="1">
      <alignment horizontal="right"/>
    </xf>
    <xf numFmtId="0" fontId="0" fillId="2" borderId="2" xfId="0" applyFill="1" applyBorder="1" applyAlignment="1">
      <alignment/>
    </xf>
    <xf numFmtId="10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11" xfId="0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10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7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2" borderId="10" xfId="0" applyFill="1" applyBorder="1" applyAlignment="1">
      <alignment/>
    </xf>
    <xf numFmtId="10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0" fillId="2" borderId="5" xfId="0" applyFill="1" applyBorder="1" applyAlignment="1">
      <alignment/>
    </xf>
    <xf numFmtId="10" fontId="0" fillId="0" borderId="9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0" fontId="0" fillId="0" borderId="4" xfId="0" applyNumberFormat="1" applyFill="1" applyBorder="1" applyAlignment="1">
      <alignment/>
    </xf>
    <xf numFmtId="10" fontId="0" fillId="0" borderId="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9" fontId="0" fillId="0" borderId="3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G.B1.1.1 Literacy Data: Entry Level, Basic Skills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Qual'!$E$5,'B.1 Level &amp; Qual'!$E$11,'B.1 Level &amp; Qual'!$E$17,'B.1 Level &amp; Qual'!$E$23,'B.1 Level &amp; Qual'!$E$29)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Qual'!$F$5,'B.1 Level &amp; Qual'!$F$11,'B.1 Level &amp; Qual'!$F$17,'B.1 Level &amp; Qual'!$F$23,'B.1 Level &amp; Qual'!$F$29)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Qual'!$G$5,'B.1 Level &amp; Qual'!$G$11,'B.1 Level &amp; Qual'!$G$17,'B.1 Level &amp; Qual'!$G$23,'B.1 Level &amp; Qual'!$G$29)</c:f>
              <c:numCache/>
            </c:numRef>
          </c:val>
        </c:ser>
        <c:axId val="42994912"/>
        <c:axId val="51409889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Qual'!$H$5,'B.1 Level &amp; Qual'!$H$11,'B.1 Level &amp; Qual'!$H$17,'B.1 Level &amp; Qual'!$H$23,'B.1 Level &amp; Qual'!$H$29)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Qual'!$I$5,'B.1 Level &amp; Qual'!$I$11,'B.1 Level &amp; Qual'!$I$17,'B.1 Level &amp; Qual'!$I$23,'B.1 Level &amp; Qual'!$I$29)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Qual'!$J$5,'B.1 Level &amp; Qual'!$J$11,'B.1 Level &amp; Qual'!$J$17,'B.1 Level &amp; Qual'!$J$23,'B.1 Level &amp; Qual'!$J$29)</c:f>
              <c:numCache/>
            </c:numRef>
          </c:val>
          <c:smooth val="0"/>
        </c:ser>
        <c:axId val="60035818"/>
        <c:axId val="3451451"/>
      </c:lineChart>
      <c:catAx>
        <c:axId val="4299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9889"/>
        <c:crosses val="autoZero"/>
        <c:auto val="0"/>
        <c:lblOffset val="100"/>
        <c:tickLblSkip val="1"/>
        <c:noMultiLvlLbl val="0"/>
      </c:catAx>
      <c:valAx>
        <c:axId val="5140988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4912"/>
        <c:crossesAt val="1"/>
        <c:crossBetween val="between"/>
        <c:dispUnits/>
      </c:valAx>
      <c:catAx>
        <c:axId val="60035818"/>
        <c:scaling>
          <c:orientation val="minMax"/>
        </c:scaling>
        <c:axPos val="b"/>
        <c:delete val="1"/>
        <c:majorTickMark val="in"/>
        <c:minorTickMark val="none"/>
        <c:tickLblPos val="nextTo"/>
        <c:crossAx val="3451451"/>
        <c:crosses val="autoZero"/>
        <c:auto val="0"/>
        <c:lblOffset val="100"/>
        <c:tickLblSkip val="1"/>
        <c:noMultiLvlLbl val="0"/>
      </c:catAx>
      <c:valAx>
        <c:axId val="345145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00358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G.B2.3.1 'Valid' Literacy Data: Female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Gender'!$V$5,'B.2 Gender'!$V$7,'B.2 Gender'!$V$9,'B.2 Gender'!$V$11,'B.2 Gender'!$V$13)</c:f>
              <c:strCache/>
            </c:strRef>
          </c:cat>
          <c:val>
            <c:numRef>
              <c:f>('B.2 Gender'!$X$5,'B.2 Gender'!$X$7,'B.2 Gender'!$X$9,'B.2 Gender'!$X$11,'B.2 Gender'!$X$13)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('B.2 Gender'!$Y$5,'B.2 Gender'!$Y$7,'B.2 Gender'!$Y$9,'B.2 Gender'!$Y$11,'B.2 Gender'!$Y$13)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('B.2 Gender'!$Z$5,'B.2 Gender'!$Z$7,'B.2 Gender'!$Z$9,'B.2 Gender'!$Z$11,'B.2 Gender'!$Z$13)</c:f>
              <c:numCache/>
            </c:numRef>
          </c:val>
        </c:ser>
        <c:axId val="33331124"/>
        <c:axId val="31544661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Gender'!$AA$5,'B.2 Gender'!$AA$7,'B.2 Gender'!$AA$9,'B.2 Gender'!$AA$11,'B.2 Gender'!$AA$13)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Gender'!$AB$5,'B.2 Gender'!$AB$7,'B.2 Gender'!$AB$9,'B.2 Gender'!$AB$11,'B.2 Gender'!$AB$13)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Gender'!$AC$5,'B.2 Gender'!$AC$7,'B.2 Gender'!$AC$9,'B.2 Gender'!$AC$11,'B.2 Gender'!$AC$13)</c:f>
              <c:numCache/>
            </c:numRef>
          </c:val>
          <c:smooth val="0"/>
        </c:ser>
        <c:axId val="15466494"/>
        <c:axId val="4980719"/>
      </c:lineChart>
      <c:cat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44661"/>
        <c:crosses val="autoZero"/>
        <c:auto val="0"/>
        <c:lblOffset val="100"/>
        <c:tickLblSkip val="1"/>
        <c:noMultiLvlLbl val="0"/>
      </c:catAx>
      <c:valAx>
        <c:axId val="31544661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31124"/>
        <c:crossesAt val="1"/>
        <c:crossBetween val="between"/>
        <c:dispUnits/>
      </c:valAx>
      <c:catAx>
        <c:axId val="15466494"/>
        <c:scaling>
          <c:orientation val="minMax"/>
        </c:scaling>
        <c:axPos val="b"/>
        <c:delete val="1"/>
        <c:majorTickMark val="in"/>
        <c:minorTickMark val="none"/>
        <c:tickLblPos val="nextTo"/>
        <c:crossAx val="4980719"/>
        <c:crosses val="autoZero"/>
        <c:auto val="0"/>
        <c:lblOffset val="100"/>
        <c:tickLblSkip val="1"/>
        <c:noMultiLvlLbl val="0"/>
      </c:catAx>
      <c:valAx>
        <c:axId val="498071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54664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G.A4.3.1 'Valid' 'Basic'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axId val="46789812"/>
        <c:axId val="1845512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78398"/>
        <c:axId val="18470127"/>
      </c:lineChart>
      <c:catAx>
        <c:axId val="4678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5125"/>
        <c:crosses val="autoZero"/>
        <c:auto val="0"/>
        <c:lblOffset val="100"/>
        <c:tickLblSkip val="1"/>
        <c:noMultiLvlLbl val="0"/>
      </c:catAx>
      <c:valAx>
        <c:axId val="18455125"/>
        <c:scaling>
          <c:orientation val="minMax"/>
          <c:max val="1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89812"/>
        <c:crossesAt val="1"/>
        <c:crossBetween val="between"/>
        <c:dispUnits/>
      </c:valAx>
      <c:catAx>
        <c:axId val="31878398"/>
        <c:scaling>
          <c:orientation val="minMax"/>
        </c:scaling>
        <c:axPos val="b"/>
        <c:delete val="1"/>
        <c:majorTickMark val="in"/>
        <c:minorTickMark val="none"/>
        <c:tickLblPos val="nextTo"/>
        <c:crossAx val="18470127"/>
        <c:crosses val="autoZero"/>
        <c:auto val="0"/>
        <c:lblOffset val="100"/>
        <c:tickLblSkip val="1"/>
        <c:noMultiLvlLbl val="0"/>
      </c:catAx>
      <c:valAx>
        <c:axId val="1847012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18783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G.A4.3.2 'Valid' 'Key'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axId val="32013416"/>
        <c:axId val="1968528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949874"/>
        <c:axId val="51004547"/>
      </c:lineChart>
      <c:cat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85289"/>
        <c:crosses val="autoZero"/>
        <c:auto val="0"/>
        <c:lblOffset val="100"/>
        <c:tickLblSkip val="1"/>
        <c:noMultiLvlLbl val="0"/>
      </c:catAx>
      <c:valAx>
        <c:axId val="19685289"/>
        <c:scaling>
          <c:orientation val="minMax"/>
          <c:max val="7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13416"/>
        <c:crossesAt val="1"/>
        <c:crossBetween val="between"/>
        <c:dispUnits/>
      </c:valAx>
      <c:catAx>
        <c:axId val="42949874"/>
        <c:scaling>
          <c:orientation val="minMax"/>
        </c:scaling>
        <c:axPos val="b"/>
        <c:delete val="1"/>
        <c:majorTickMark val="in"/>
        <c:minorTickMark val="none"/>
        <c:tickLblPos val="nextTo"/>
        <c:crossAx val="51004547"/>
        <c:crosses val="autoZero"/>
        <c:auto val="0"/>
        <c:lblOffset val="100"/>
        <c:tickLblSkip val="1"/>
        <c:noMultiLvlLbl val="0"/>
      </c:catAx>
      <c:valAx>
        <c:axId val="5100454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29498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G.A4.3.3 'Valid' GCSE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</c:ser>
        <c:axId val="56387740"/>
        <c:axId val="3772761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2000/01</c:v>
              </c:pt>
            </c:strLit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4198"/>
        <c:axId val="36037783"/>
      </c:lineChart>
      <c:catAx>
        <c:axId val="56387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27613"/>
        <c:crosses val="autoZero"/>
        <c:auto val="0"/>
        <c:lblOffset val="100"/>
        <c:tickLblSkip val="1"/>
        <c:noMultiLvlLbl val="0"/>
      </c:catAx>
      <c:valAx>
        <c:axId val="37727613"/>
        <c:scaling>
          <c:orientation val="minMax"/>
          <c:max val="1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7740"/>
        <c:crossesAt val="1"/>
        <c:crossBetween val="between"/>
        <c:dispUnits/>
      </c:valAx>
      <c:catAx>
        <c:axId val="4004198"/>
        <c:scaling>
          <c:orientation val="minMax"/>
        </c:scaling>
        <c:axPos val="b"/>
        <c:delete val="1"/>
        <c:majorTickMark val="in"/>
        <c:minorTickMark val="none"/>
        <c:tickLblPos val="nextTo"/>
        <c:crossAx val="36037783"/>
        <c:crosses val="autoZero"/>
        <c:auto val="0"/>
        <c:lblOffset val="100"/>
        <c:tickLblSkip val="1"/>
        <c:noMultiLvlLbl val="0"/>
      </c:catAx>
      <c:valAx>
        <c:axId val="3603778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00419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G.A4.4.1 'Valid' Data. Proportion of enrolments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79281"/>
        <c:crosses val="autoZero"/>
        <c:auto val="0"/>
        <c:lblOffset val="100"/>
        <c:tickLblSkip val="1"/>
        <c:noMultiLvlLbl val="0"/>
      </c:catAx>
      <c:valAx>
        <c:axId val="33379281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5904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G.A4.4.2 'Valid' Data. Proportion of completions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67211"/>
        <c:crosses val="autoZero"/>
        <c:auto val="0"/>
        <c:lblOffset val="100"/>
        <c:tickLblSkip val="1"/>
        <c:noMultiLvlLbl val="0"/>
      </c:catAx>
      <c:valAx>
        <c:axId val="19367211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G.A4.4.3 'Valid' Data. Proportion of achievements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Qualif'!#REF!,'B.11 Qualif'!#REF!,'B.11 Qualif'!#REF!,'B.11 Qualif'!#REF!,'B.11 Qualif'!#REF!)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40229"/>
        <c:crosses val="autoZero"/>
        <c:auto val="0"/>
        <c:lblOffset val="100"/>
        <c:tickLblSkip val="1"/>
        <c:noMultiLvlLbl val="0"/>
      </c:catAx>
      <c:valAx>
        <c:axId val="2524022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0087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G.B12.1.1 Literacy Data: Female (16-18)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(16-18)'!$D$5,'B.12 Gender (16-18)'!$D$7,'B.12 Gender (16-18)'!$D$9,'B.12 Gender (16-18)'!$D$11,'B.12 Gender (16-18)'!$D$13)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(16-18)'!$E$5,'B.12 Gender (16-18)'!$E$7,'B.12 Gender (16-18)'!$E$9,'B.12 Gender (16-18)'!$E$11,'B.12 Gender (16-18)'!$E$13)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(16-18)'!$F$5,'B.12 Gender (16-18)'!$F$7,'B.12 Gender (16-18)'!$F$9,'B.12 Gender (16-18)'!$F$11,'B.12 Gender (16-18)'!$F$13)</c:f>
              <c:numCache/>
            </c:numRef>
          </c:val>
        </c:ser>
        <c:axId val="25835470"/>
        <c:axId val="31192639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(16-18)'!$G$5,'B.12 Gender (16-18)'!$G$7,'B.12 Gender (16-18)'!$G$9,'B.12 Gender (16-18)'!$G$11,'B.12 Gender (16-18)'!$G$13)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('B.12 Gender (16-18)'!$H$5,'B.12 Gender (16-18)'!$H$7,'B.12 Gender (16-18)'!$H$9,'B.12 Gender (16-18)'!$H$11,'B.12 Gender (16-18)'!$H$13)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('B.12 Gender (16-18)'!$I$5,'B.12 Gender (16-18)'!$I$7,'B.12 Gender (16-18)'!$I$9,'B.12 Gender (16-18)'!$I$11,'B.12 Gender (16-18)'!$I$13)</c:f>
              <c:numCache/>
            </c:numRef>
          </c:val>
          <c:smooth val="0"/>
        </c:ser>
        <c:axId val="12298296"/>
        <c:axId val="43575801"/>
      </c:lineChart>
      <c:catAx>
        <c:axId val="2583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92639"/>
        <c:crosses val="autoZero"/>
        <c:auto val="0"/>
        <c:lblOffset val="100"/>
        <c:tickLblSkip val="1"/>
        <c:noMultiLvlLbl val="0"/>
      </c:catAx>
      <c:valAx>
        <c:axId val="31192639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35470"/>
        <c:crossesAt val="1"/>
        <c:crossBetween val="between"/>
        <c:dispUnits/>
        <c:majorUnit val="50000"/>
      </c:valAx>
      <c:catAx>
        <c:axId val="12298296"/>
        <c:scaling>
          <c:orientation val="minMax"/>
        </c:scaling>
        <c:axPos val="b"/>
        <c:delete val="1"/>
        <c:majorTickMark val="in"/>
        <c:minorTickMark val="none"/>
        <c:tickLblPos val="nextTo"/>
        <c:crossAx val="43575801"/>
        <c:crosses val="autoZero"/>
        <c:auto val="0"/>
        <c:lblOffset val="100"/>
        <c:tickLblSkip val="1"/>
        <c:noMultiLvlLbl val="0"/>
      </c:catAx>
      <c:valAx>
        <c:axId val="4357580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22982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G.B12.1.2 Literacy Data: Male (16-18)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(16-18)'!$D$6,'B.12 Gender (16-18)'!$D$8,'B.12 Gender (16-18)'!$D$10,'B.12 Gender (16-18)'!$D$12,'B.12 Gender (16-18)'!$D$14)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(16-18)'!$E$6,'B.12 Gender (16-18)'!$E$8,'B.12 Gender (16-18)'!$E$10,'B.12 Gender (16-18)'!$E$12,'B.12 Gender (16-18)'!$E$14)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(16-18)'!$F$6,'B.12 Gender (16-18)'!$F$8,'B.12 Gender (16-18)'!$F$10,'B.12 Gender (16-18)'!$F$12,'B.12 Gender (16-18)'!$F$14)</c:f>
              <c:numCache/>
            </c:numRef>
          </c:val>
        </c:ser>
        <c:axId val="56637890"/>
        <c:axId val="39978963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(16-18)'!$B$5,'B.12 Gender (16-18)'!$B$7,'B.12 Gender (16-18)'!$B$9,'B.12 Gender (16-18)'!$B$11,'B.12 Gender (16-18)'!$B$13)</c:f>
              <c:strCache/>
            </c:strRef>
          </c:cat>
          <c:val>
            <c:numRef>
              <c:f>('B.12 Gender (16-18)'!$G$6,'B.12 Gender (16-18)'!$G$8,'B.12 Gender (16-18)'!$G$10,'B.12 Gender (16-18)'!$G$12,'B.12 Gender (16-18)'!$G$14)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('B.12 Gender (16-18)'!$H$6,'B.12 Gender (16-18)'!$H$8,'B.12 Gender (16-18)'!$H$10,'B.12 Gender (16-18)'!$H$12,'B.12 Gender (16-18)'!$H$14)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('B.12 Gender (16-18)'!$I$6,'B.12 Gender (16-18)'!$I$8,'B.12 Gender (16-18)'!$I$10,'B.12 Gender (16-18)'!$I$12,'B.12 Gender (16-18)'!$I$14)</c:f>
              <c:numCache/>
            </c:numRef>
          </c:val>
          <c:smooth val="0"/>
        </c:ser>
        <c:axId val="24266348"/>
        <c:axId val="17070541"/>
      </c:line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8963"/>
        <c:crosses val="autoZero"/>
        <c:auto val="0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37890"/>
        <c:crossesAt val="1"/>
        <c:crossBetween val="between"/>
        <c:dispUnits/>
      </c:valAx>
      <c:catAx>
        <c:axId val="24266348"/>
        <c:scaling>
          <c:orientation val="minMax"/>
        </c:scaling>
        <c:axPos val="b"/>
        <c:delete val="1"/>
        <c:majorTickMark val="in"/>
        <c:minorTickMark val="none"/>
        <c:tickLblPos val="nextTo"/>
        <c:crossAx val="17070541"/>
        <c:crosses val="autoZero"/>
        <c:auto val="0"/>
        <c:lblOffset val="100"/>
        <c:tickLblSkip val="1"/>
        <c:noMultiLvlLbl val="0"/>
      </c:catAx>
      <c:valAx>
        <c:axId val="1707054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42663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G.B12.2.1 Literacy Data. Proportion of enrolments within each year, by gender (16-18)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'B.12 Gender (16-18)'!$M$5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(16-18)'!$O$5,'B.12 Gender (16-18)'!$O$8,'B.12 Gender (16-18)'!$O$11,'B.12 Gender (16-18)'!$O$14,'B.12 Gender (16-18)'!$O$17)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(16-18)'!$O$6,'B.12 Gender (16-18)'!$O$9,'B.12 Gender (16-18)'!$O$12,'B.12 Gender (16-18)'!$O$15,'B.12 Gender (16-18)'!$O$18)</c:f>
              <c:numCache/>
            </c:numRef>
          </c:val>
          <c:smooth val="0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auto val="0"/>
        <c:lblOffset val="100"/>
        <c:tickLblSkip val="1"/>
        <c:noMultiLvlLbl val="0"/>
      </c:catAx>
      <c:valAx>
        <c:axId val="4053655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G.B12.2.2 Literacy Data. Proportion of completions within each year, by gender (16-18)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'B.12 Gender (16-18)'!$M$5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(16-18)'!$Q$5,'B.12 Gender (16-18)'!$Q$8,'B.12 Gender (16-18)'!$Q$11,'B.12 Gender (16-18)'!$Q$14,'B.12 Gender (16-18)'!$Q$17)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(16-18)'!$Q$6,'B.12 Gender (16-18)'!$Q$9,'B.12 Gender (16-18)'!$Q$12,'B.12 Gender (16-18)'!$Q$15,'B.12 Gender (16-18)'!$Q$18)</c:f>
              <c:numCache/>
            </c:numRef>
          </c:val>
          <c:smooth val="0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auto val="0"/>
        <c:lblOffset val="100"/>
        <c:tickLblSkip val="1"/>
        <c:noMultiLvlLbl val="0"/>
      </c:catAx>
      <c:valAx>
        <c:axId val="62235169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9284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G.B2.3.2 'Valid' Literacy Data: Male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Gender'!$V$5,'B.2 Gender'!$V$7,'B.2 Gender'!$V$9,'B.2 Gender'!$V$11,'B.2 Gender'!$V$13)</c:f>
              <c:strCache/>
            </c:strRef>
          </c:cat>
          <c:val>
            <c:numRef>
              <c:f>('B.2 Gender'!$X$6,'B.2 Gender'!$X$8,'B.2 Gender'!$X$10,'B.2 Gender'!$X$12,'B.2 Gender'!$X$14)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('B.2 Gender'!$Y$6,'B.2 Gender'!$Y$8,'B.2 Gender'!$Y$10,'B.2 Gender'!$Y$12,'B.2 Gender'!$Y$14)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('B.2 Gender'!$Z$6,'B.2 Gender'!$Z$8,'B.2 Gender'!$Z$10,'B.2 Gender'!$Z$12,'B.2 Gender'!$Z$14)</c:f>
              <c:numCache/>
            </c:numRef>
          </c:val>
        </c:ser>
        <c:axId val="44826472"/>
        <c:axId val="785065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Gender'!$AA$6,'B.2 Gender'!$AA$8,'B.2 Gender'!$AA$10,'B.2 Gender'!$AA$12,'B.2 Gender'!$AA$14)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Gender'!$AB$6,'B.2 Gender'!$AB$8,'B.2 Gender'!$AB$10,'B.2 Gender'!$AB$12,'B.2 Gender'!$AB$14)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Gender'!$AC$6,'B.2 Gender'!$AC$8,'B.2 Gender'!$AC$10,'B.2 Gender'!$AC$12,'B.2 Gender'!$AC$14)</c:f>
              <c:numCache/>
            </c:numRef>
          </c:val>
          <c:smooth val="0"/>
        </c:ser>
        <c:axId val="7065586"/>
        <c:axId val="63590275"/>
      </c:lineChart>
      <c:catAx>
        <c:axId val="4482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5065"/>
        <c:crosses val="autoZero"/>
        <c:auto val="0"/>
        <c:lblOffset val="100"/>
        <c:tickLblSkip val="1"/>
        <c:noMultiLvlLbl val="0"/>
      </c:catAx>
      <c:valAx>
        <c:axId val="78506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26472"/>
        <c:crossesAt val="1"/>
        <c:crossBetween val="between"/>
        <c:dispUnits/>
      </c:valAx>
      <c:catAx>
        <c:axId val="7065586"/>
        <c:scaling>
          <c:orientation val="minMax"/>
        </c:scaling>
        <c:axPos val="b"/>
        <c:delete val="1"/>
        <c:majorTickMark val="in"/>
        <c:minorTickMark val="none"/>
        <c:tickLblPos val="nextTo"/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70655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G.B12.2.3 Literacy Data. Proportion of achievements within each year, by gender (16-18)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'B.12 Gender (16-18)'!$M$5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(16-18)'!$S$5,'B.12 Gender (16-18)'!$S$8,'B.12 Gender (16-18)'!$S$11,'B.12 Gender (16-18)'!$S$14,'B.12 Gender (16-18)'!$S$17)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('B.12 Gender (16-18)'!$L$5,'B.12 Gender (16-18)'!$L$8,'B.12 Gender (16-18)'!$L$11,'B.12 Gender (16-18)'!$L$14,'B.12 Gender (16-18)'!$L$17)</c:f>
              <c:strCache/>
            </c:strRef>
          </c:cat>
          <c:val>
            <c:numRef>
              <c:f>('B.12 Gender (16-18)'!$S$6,'B.12 Gender (16-18)'!$S$9,'B.12 Gender (16-18)'!$S$12,'B.12 Gender (16-18)'!$S$15,'B.12 Gender (16-18)'!$S$18)</c:f>
              <c:numCache/>
            </c:numRef>
          </c:val>
          <c:smooth val="0"/>
        </c:ser>
        <c:marker val="1"/>
        <c:axId val="23245610"/>
        <c:axId val="7883899"/>
      </c:lineChart>
      <c:cat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auto val="0"/>
        <c:lblOffset val="100"/>
        <c:tickLblSkip val="1"/>
        <c:noMultiLvlLbl val="0"/>
      </c:catAx>
      <c:valAx>
        <c:axId val="7883899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G.B13.1.1 Literacy Data: Female (19+)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(19+)'!$D$5,'B.13 Gender (19+)'!$D$7,'B.13 Gender (19+)'!$D$9,'B.13 Gender (19+)'!$D$11,'B.13 Gender (19+)'!$D$13)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(19+)'!$E$5,'B.13 Gender (19+)'!$E$7,'B.13 Gender (19+)'!$E$9,'B.13 Gender (19+)'!$E$11,'B.13 Gender (19+)'!$E$13)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(19+)'!$F$5,'B.13 Gender (19+)'!$F$7,'B.13 Gender (19+)'!$F$9,'B.13 Gender (19+)'!$F$11,'B.13 Gender (19+)'!$F$13)</c:f>
              <c:numCache/>
            </c:numRef>
          </c:val>
        </c:ser>
        <c:axId val="3846228"/>
        <c:axId val="34616053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(19+)'!$G$5,'B.13 Gender (19+)'!$G$7,'B.13 Gender (19+)'!$G$9,'B.13 Gender (19+)'!$G$11,'B.13 Gender (19+)'!$G$13)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('B.13 Gender (19+)'!$H$5,'B.13 Gender (19+)'!$H$7,'B.13 Gender (19+)'!$H$9,'B.13 Gender (19+)'!$H$11,'B.13 Gender (19+)'!$H$13)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('B.13 Gender (19+)'!$I$5,'B.13 Gender (19+)'!$I$7,'B.13 Gender (19+)'!$I$9,'B.13 Gender (19+)'!$I$11,'B.13 Gender (19+)'!$I$13)</c:f>
              <c:numCache/>
            </c:numRef>
          </c:val>
          <c:smooth val="0"/>
        </c:ser>
        <c:axId val="43109022"/>
        <c:axId val="52436879"/>
      </c:lineChart>
      <c:catAx>
        <c:axId val="38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16053"/>
        <c:crosses val="autoZero"/>
        <c:auto val="0"/>
        <c:lblOffset val="100"/>
        <c:tickLblSkip val="1"/>
        <c:noMultiLvlLbl val="0"/>
      </c:catAx>
      <c:valAx>
        <c:axId val="34616053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6228"/>
        <c:crossesAt val="1"/>
        <c:crossBetween val="between"/>
        <c:dispUnits/>
        <c:majorUnit val="50000"/>
      </c:valAx>
      <c:catAx>
        <c:axId val="43109022"/>
        <c:scaling>
          <c:orientation val="minMax"/>
        </c:scaling>
        <c:axPos val="b"/>
        <c:delete val="1"/>
        <c:majorTickMark val="in"/>
        <c:minorTickMark val="none"/>
        <c:tickLblPos val="nextTo"/>
        <c:crossAx val="52436879"/>
        <c:crosses val="autoZero"/>
        <c:auto val="0"/>
        <c:lblOffset val="100"/>
        <c:tickLblSkip val="1"/>
        <c:noMultiLvlLbl val="0"/>
      </c:catAx>
      <c:valAx>
        <c:axId val="5243687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31090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G.B13.1.2 Literacy Data: Male (19+)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(19+)'!$D$6,'B.13 Gender (19+)'!$D$8,'B.13 Gender (19+)'!$D$10,'B.13 Gender (19+)'!$D$12,'B.13 Gender (19+)'!$D$14)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(19+)'!$E$6,'B.13 Gender (19+)'!$E$8,'B.13 Gender (19+)'!$E$10,'B.13 Gender (19+)'!$E$12,'B.13 Gender (19+)'!$E$14)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(19+)'!$F$6,'B.13 Gender (19+)'!$F$8,'B.13 Gender (19+)'!$F$10,'B.13 Gender (19+)'!$F$12,'B.13 Gender (19+)'!$F$14)</c:f>
              <c:numCache/>
            </c:numRef>
          </c:val>
        </c:ser>
        <c:axId val="2169864"/>
        <c:axId val="19528777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(19+)'!$B$5,'B.13 Gender (19+)'!$B$7,'B.13 Gender (19+)'!$B$9,'B.13 Gender (19+)'!$B$11,'B.13 Gender (19+)'!$B$13)</c:f>
              <c:strCache/>
            </c:strRef>
          </c:cat>
          <c:val>
            <c:numRef>
              <c:f>('B.13 Gender (19+)'!$G$6,'B.13 Gender (19+)'!$G$8,'B.13 Gender (19+)'!$G$10,'B.13 Gender (19+)'!$G$12,'B.13 Gender (19+)'!$G$14)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('B.13 Gender (19+)'!$H$6,'B.13 Gender (19+)'!$H$8,'B.13 Gender (19+)'!$H$10,'B.13 Gender (19+)'!$H$12,'B.13 Gender (19+)'!$H$14)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('B.13 Gender (19+)'!$I$6,'B.13 Gender (19+)'!$I$8,'B.13 Gender (19+)'!$I$10,'B.13 Gender (19+)'!$I$12,'B.13 Gender (19+)'!$I$14)</c:f>
              <c:numCache/>
            </c:numRef>
          </c:val>
          <c:smooth val="0"/>
        </c:ser>
        <c:axId val="41541266"/>
        <c:axId val="38327075"/>
      </c:lineChart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28777"/>
        <c:crosses val="autoZero"/>
        <c:auto val="0"/>
        <c:lblOffset val="100"/>
        <c:tickLblSkip val="1"/>
        <c:noMultiLvlLbl val="0"/>
      </c:catAx>
      <c:valAx>
        <c:axId val="19528777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9864"/>
        <c:crossesAt val="1"/>
        <c:crossBetween val="between"/>
        <c:dispUnits/>
      </c:valAx>
      <c:catAx>
        <c:axId val="41541266"/>
        <c:scaling>
          <c:orientation val="minMax"/>
        </c:scaling>
        <c:axPos val="b"/>
        <c:delete val="1"/>
        <c:majorTickMark val="in"/>
        <c:minorTickMark val="none"/>
        <c:tickLblPos val="nextTo"/>
        <c:crossAx val="38327075"/>
        <c:crosses val="autoZero"/>
        <c:auto val="0"/>
        <c:lblOffset val="100"/>
        <c:tickLblSkip val="1"/>
        <c:noMultiLvlLbl val="0"/>
      </c:catAx>
      <c:valAx>
        <c:axId val="3832707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15412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G.B13.2.1 Literacy Data. Proportion of enrolments within each year, by gender (19+)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'B.13 Gender (19+)'!$M$5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(19+)'!$O$5,'B.13 Gender (19+)'!$O$8,'B.13 Gender (19+)'!$O$11,'B.13 Gender (19+)'!$O$14,'B.13 Gender (19+)'!$O$17)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(19+)'!$O$6,'B.13 Gender (19+)'!$O$9,'B.13 Gender (19+)'!$O$12,'B.13 Gender (19+)'!$O$15,'B.13 Gender (19+)'!$O$18)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auto val="0"/>
        <c:lblOffset val="100"/>
        <c:tickLblSkip val="1"/>
        <c:noMultiLvlLbl val="0"/>
      </c:catAx>
      <c:valAx>
        <c:axId val="17485341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9399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G.B13.2.2 Literacy Data. Proportion of completions within each year, by gender (19+)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'B.13 Gender (19+)'!$M$5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(19+)'!$Q$5,'B.13 Gender (19+)'!$Q$8,'B.13 Gender (19+)'!$Q$11,'B.13 Gender (19+)'!$Q$14,'B.13 Gender (19+)'!$Q$17)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(19+)'!$Q$6,'B.13 Gender (19+)'!$Q$9,'B.13 Gender (19+)'!$Q$12,'B.13 Gender (19+)'!$Q$15,'B.13 Gender (19+)'!$Q$18)</c:f>
              <c:numCache/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3150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G.B13.2.3 Literacy Data. Proportion of achievements within each year, by gender (19+)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'B.13 Gender (19+)'!$M$5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(19+)'!$S$5,'B.13 Gender (19+)'!$S$8,'B.13 Gender (19+)'!$S$11,'B.13 Gender (19+)'!$S$14,'B.13 Gender (19+)'!$S$17)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('B.13 Gender (19+)'!$L$5,'B.13 Gender (19+)'!$L$8,'B.13 Gender (19+)'!$L$11,'B.13 Gender (19+)'!$L$14,'B.13 Gender (19+)'!$L$17)</c:f>
              <c:strCache/>
            </c:strRef>
          </c:cat>
          <c:val>
            <c:numRef>
              <c:f>('B.13 Gender (19+)'!$S$6,'B.13 Gender (19+)'!$S$9,'B.13 Gender (19+)'!$S$12,'B.13 Gender (19+)'!$S$15,'B.13 Gender (19+)'!$S$18)</c:f>
              <c:numCache/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auto val="0"/>
        <c:lblOffset val="100"/>
        <c:tickLblSkip val="1"/>
        <c:noMultiLvlLbl val="0"/>
      </c:catAx>
      <c:valAx>
        <c:axId val="32274545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3238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G.B2.2.1 Literacy Data. Proportion of enrolments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Gender'!$O$5,'B.2 Gender'!$O$8,'B.2 Gender'!$O$11,'B.2 Gender'!$O$14,'B.2 Gender'!$O$17)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Gender'!$O$6,'B.2 Gender'!$O$9,'B.2 Gender'!$O$12,'B.2 Gender'!$O$15,'B.2 Gender'!$O$18)</c:f>
              <c:numCache/>
            </c:numRef>
          </c:val>
          <c:smooth val="0"/>
        </c:ser>
        <c:marker val="1"/>
        <c:axId val="35441564"/>
        <c:axId val="50538621"/>
      </c:lineChart>
      <c:catAx>
        <c:axId val="3544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G.B2.2.2 Literacy Data. Proportion of completions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Gender'!$Q$5,'B.2 Gender'!$Q$8,'B.2 Gender'!$Q$11,'B.2 Gender'!$Q$14,'B.2 Gender'!$Q$17)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Gender'!$Q$6,'B.2 Gender'!$Q$9,'B.2 Gender'!$Q$12,'B.2 Gender'!$Q$15,'B.2 Gender'!$Q$18)</c:f>
              <c:numCache/>
            </c:numRef>
          </c:val>
          <c:smooth val="0"/>
        </c:ser>
        <c:marker val="1"/>
        <c:axId val="52194406"/>
        <c:axId val="67096471"/>
      </c:lineChart>
      <c:catAx>
        <c:axId val="5219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219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G.B2.2.3 Literacy Data. Proportion of achievements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Gender'!$S$5,'B.2 Gender'!$S$8,'B.2 Gender'!$S$11,'B.2 Gender'!$S$14,'B.2 Gender'!$S$17)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Gender'!$S$6,'B.2 Gender'!$S$9,'B.2 Gender'!$S$12,'B.2 Gender'!$S$15,'B.2 Gender'!$S$18)</c:f>
              <c:numCache/>
            </c:numRef>
          </c:val>
          <c:smooth val="0"/>
        </c:ser>
        <c:marker val="1"/>
        <c:axId val="66997328"/>
        <c:axId val="66105041"/>
      </c:lineChart>
      <c:catAx>
        <c:axId val="6699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05041"/>
        <c:crosses val="autoZero"/>
        <c:auto val="0"/>
        <c:lblOffset val="100"/>
        <c:tickLblSkip val="1"/>
        <c:noMultiLvlLbl val="0"/>
      </c:catAx>
      <c:valAx>
        <c:axId val="66105041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6997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G.B2.4.1 'Valid' Literacy Data. Proportion of enrolments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Gender'!$AI$5,'B.2 Gender'!$AI$8,'B.2 Gender'!$AI$11,'B.2 Gender'!$AI$14,'B.2 Gender'!$AI$17)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Gender'!$AI$6,'B.2 Gender'!$AI$9,'B.2 Gender'!$AI$12,'B.2 Gender'!$AI$15,'B.2 Gender'!$AI$18)</c:f>
              <c:numCache/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8075"/>
        <c:crosses val="autoZero"/>
        <c:auto val="0"/>
        <c:lblOffset val="100"/>
        <c:tickLblSkip val="1"/>
        <c:noMultiLvlLbl val="0"/>
      </c:catAx>
      <c:valAx>
        <c:axId val="5290807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8074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G.B2.4.2 'Valid' Literacy Data. Proportion of completions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Gender'!$AK$5,'B.2 Gender'!$AK$8,'B.2 Gender'!$AK$11,'B.2 Gender'!$AK$14,'B.2 Gender'!$AK$17)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Gender'!$AK$6,'B.2 Gender'!$AK$9,'B.2 Gender'!$AK$12,'B.2 Gender'!$AK$15,'B.2 Gender'!$AK$18)</c:f>
              <c:numCache/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5653"/>
        <c:crosses val="autoZero"/>
        <c:auto val="0"/>
        <c:lblOffset val="100"/>
        <c:tickLblSkip val="1"/>
        <c:noMultiLvlLbl val="0"/>
      </c:catAx>
      <c:valAx>
        <c:axId val="5769565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410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G.B2.4.3 'Valid' Literacy Data. Proportion of achievements within each year,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'B.2 Gender'!$M$5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Gender'!$AM$5,'B.2 Gender'!$AM$8,'B.2 Gender'!$AM$11,'B.2 Gender'!$AM$14,'B.2 Gender'!$AM$17)</c:f>
              <c:numCache/>
            </c:numRef>
          </c:val>
          <c:smooth val="0"/>
        </c:ser>
        <c:ser>
          <c:idx val="4"/>
          <c:order val="1"/>
          <c:tx>
            <c:v>Male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Gender'!$L$5,'B.2 Gender'!$L$8,'B.2 Gender'!$L$11,'B.2 Gender'!$L$14,'B.2 Gender'!$L$17)</c:f>
              <c:strCache/>
            </c:strRef>
          </c:cat>
          <c:val>
            <c:numRef>
              <c:f>('B.2 Gender'!$AM$6,'B.2 Gender'!$AM$9,'B.2 Gender'!$AM$12,'B.2 Gender'!$AM$15,'B.2 Gender'!$AM$18)</c:f>
              <c:numCache/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36287"/>
        <c:crosses val="autoZero"/>
        <c:auto val="0"/>
        <c:lblOffset val="100"/>
        <c:tickLblSkip val="1"/>
        <c:noMultiLvlLbl val="0"/>
      </c:catAx>
      <c:valAx>
        <c:axId val="4283628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9498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G.B3.1.1 Literacy Data. Ethnicity: White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Ethnicity'!$D$5,'B.3 Ethnicity'!$D$12,'B.3 Ethnicity'!$D$19,'B.3 Ethnicity'!$D$26,'B.3 Ethnicity'!$D$33)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Ethnicity'!$E$5,'B.3 Ethnicity'!$E$12,'B.3 Ethnicity'!$E$19,'B.3 Ethnicity'!$E$26,'B.3 Ethnicity'!$E$33)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Ethnicity'!$F$5,'B.3 Ethnicity'!$F$12,'B.3 Ethnicity'!$F$19,'B.3 Ethnicity'!$F$26,'B.3 Ethnicity'!$F$33)</c:f>
              <c:numCache/>
            </c:numRef>
          </c:val>
        </c:ser>
        <c:axId val="49982264"/>
        <c:axId val="4718719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Ethnicity'!$G$5,'B.3 Ethnicity'!$G$12,'B.3 Ethnicity'!$G$19,'B.3 Ethnicity'!$G$26,'B.3 Ethnicity'!$G$33)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Ethnicity'!$H$5,'B.3 Ethnicity'!$H$12,'B.3 Ethnicity'!$H$19,'B.3 Ethnicity'!$H$26,'B.3 Ethnicity'!$H$33)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Ethnicity'!$I$5,'B.3 Ethnicity'!$I$12,'B.3 Ethnicity'!$I$19,'B.3 Ethnicity'!$I$26,'B.3 Ethnicity'!$I$33)</c:f>
              <c:numCache/>
            </c:numRef>
          </c:val>
          <c:smooth val="0"/>
        </c:ser>
        <c:axId val="22031554"/>
        <c:axId val="64066259"/>
      </c:line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87193"/>
        <c:crosses val="autoZero"/>
        <c:auto val="0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82264"/>
        <c:crossesAt val="1"/>
        <c:crossBetween val="between"/>
        <c:dispUnits/>
      </c:valAx>
      <c:catAx>
        <c:axId val="22031554"/>
        <c:scaling>
          <c:orientation val="minMax"/>
        </c:scaling>
        <c:axPos val="b"/>
        <c:delete val="1"/>
        <c:majorTickMark val="in"/>
        <c:minorTickMark val="none"/>
        <c:tickLblPos val="nextTo"/>
        <c:crossAx val="64066259"/>
        <c:crosses val="autoZero"/>
        <c:auto val="0"/>
        <c:lblOffset val="100"/>
        <c:tickLblSkip val="1"/>
        <c:noMultiLvlLbl val="0"/>
      </c:catAx>
      <c:valAx>
        <c:axId val="6406625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20315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G.B3.1.2 Literacy Data. Ethnicity: Bangladeshi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Ethnicity'!$D$6,'B.3 Ethnicity'!$D$13,'B.3 Ethnicity'!$D$20,'B.3 Ethnicity'!$D$27,'B.3 Ethnicity'!$D$34)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Ethnicity'!$E$6,'B.3 Ethnicity'!$E$13,'B.3 Ethnicity'!$E$20,'B.3 Ethnicity'!$E$27,'B.3 Ethnicity'!$E$34)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Ethnicity'!$F$6,'B.3 Ethnicity'!$F$13,'B.3 Ethnicity'!$F$20,'B.3 Ethnicity'!$F$27,'B.3 Ethnicity'!$F$34)</c:f>
              <c:numCache/>
            </c:numRef>
          </c:val>
        </c:ser>
        <c:axId val="39725420"/>
        <c:axId val="21984461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Ethnicity'!$G$6,'B.3 Ethnicity'!$G$13,'B.3 Ethnicity'!$G$20,'B.3 Ethnicity'!$G$27,'B.3 Ethnicity'!$G$34)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Ethnicity'!$H$6,'B.3 Ethnicity'!$H$13,'B.3 Ethnicity'!$H$20,'B.3 Ethnicity'!$H$27,'B.3 Ethnicity'!$H$34)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Ethnicity'!$I$6,'B.3 Ethnicity'!$I$13,'B.3 Ethnicity'!$I$20,'B.3 Ethnicity'!$I$27,'B.3 Ethnicity'!$I$34)</c:f>
              <c:numCache/>
            </c:numRef>
          </c:val>
          <c:smooth val="0"/>
        </c:ser>
        <c:axId val="63642422"/>
        <c:axId val="35910887"/>
      </c:line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984461"/>
        <c:crosses val="autoZero"/>
        <c:auto val="0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725420"/>
        <c:crossesAt val="1"/>
        <c:crossBetween val="between"/>
        <c:dispUnits/>
      </c:valAx>
      <c:catAx>
        <c:axId val="63642422"/>
        <c:scaling>
          <c:orientation val="minMax"/>
        </c:scaling>
        <c:axPos val="b"/>
        <c:delete val="1"/>
        <c:majorTickMark val="in"/>
        <c:minorTickMark val="none"/>
        <c:tickLblPos val="nextTo"/>
        <c:crossAx val="35910887"/>
        <c:crosses val="autoZero"/>
        <c:auto val="0"/>
        <c:lblOffset val="100"/>
        <c:tickLblSkip val="1"/>
        <c:noMultiLvlLbl val="0"/>
      </c:catAx>
      <c:valAx>
        <c:axId val="3591088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36424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G.B1.1.2 Literacy Data: Level 1, Basic Skills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Qual'!$E$6,'B.1 Level &amp; Qual'!$E$12,'B.1 Level &amp; Qual'!$E$18,'B.1 Level &amp; Qual'!$E$24,'B.1 Level &amp; Qual'!$E$30)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Qual'!$F$6,'B.1 Level &amp; Qual'!$F$12,'B.1 Level &amp; Qual'!$F$18,'B.1 Level &amp; Qual'!$F$24,'B.1 Level &amp; Qual'!$F$30)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Qual'!$G$6,'B.1 Level &amp; Qual'!$G$12,'B.1 Level &amp; Qual'!$G$18,'B.1 Level &amp; Qual'!$G$24,'B.1 Level &amp; Qual'!$G$30)</c:f>
              <c:numCache/>
            </c:numRef>
          </c:val>
        </c:ser>
        <c:axId val="31063060"/>
        <c:axId val="11132085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Qual'!$H$6,'B.1 Level &amp; Qual'!$H$12,'B.1 Level &amp; Qual'!$H$18,'B.1 Level &amp; Qual'!$H$24,'B.1 Level &amp; Qual'!$H$30)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Qual'!$I$6,'B.1 Level &amp; Qual'!$I$12,'B.1 Level &amp; Qual'!$I$18,'B.1 Level &amp; Qual'!$I$24,'B.1 Level &amp; Qual'!$I$30)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Qual'!$J$6,'B.1 Level &amp; Qual'!$J$12,'B.1 Level &amp; Qual'!$J$18,'B.1 Level &amp; Qual'!$J$24,'B.1 Level &amp; Qual'!$J$30)</c:f>
              <c:numCache/>
            </c:numRef>
          </c:val>
          <c:smooth val="0"/>
        </c:ser>
        <c:axId val="33079902"/>
        <c:axId val="29283663"/>
      </c:lineChart>
      <c:catAx>
        <c:axId val="3106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32085"/>
        <c:crosses val="autoZero"/>
        <c:auto val="0"/>
        <c:lblOffset val="100"/>
        <c:tickLblSkip val="1"/>
        <c:noMultiLvlLbl val="0"/>
      </c:catAx>
      <c:valAx>
        <c:axId val="11132085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063060"/>
        <c:crossesAt val="1"/>
        <c:crossBetween val="between"/>
        <c:dispUnits/>
      </c:valAx>
      <c:catAx>
        <c:axId val="33079902"/>
        <c:scaling>
          <c:orientation val="minMax"/>
        </c:scaling>
        <c:axPos val="b"/>
        <c:delete val="1"/>
        <c:majorTickMark val="in"/>
        <c:minorTickMark val="none"/>
        <c:tickLblPos val="nextTo"/>
        <c:crossAx val="29283663"/>
        <c:crosses val="autoZero"/>
        <c:auto val="0"/>
        <c:lblOffset val="100"/>
        <c:tickLblSkip val="1"/>
        <c:noMultiLvlLbl val="0"/>
      </c:catAx>
      <c:valAx>
        <c:axId val="2928366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30799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G.B3.2.1 Literacy Data. Proportion of enrolments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Ethnicity'!$O$5,'B.3 Ethnicity'!$O$13,'B.3 Ethnicity'!$O$21,'B.3 Ethnicity'!$O$29,'B.3 Ethnicity'!$O$37)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Ethnicity'!$O$6,'B.3 Ethnicity'!$O$14,'B.3 Ethnicity'!$O$22,'B.3 Ethnicity'!$O$30,'B.3 Ethnicity'!$O$38)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Ethnicity'!$O$7,'B.3 Ethnicity'!$O$15,'B.3 Ethnicity'!$O$23,'B.3 Ethnicity'!$O$31,'B.3 Ethnicity'!$O$39)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Ethnicity'!$O$8,'B.3 Ethnicity'!$O$16,'B.3 Ethnicity'!$O$24,'B.3 Ethnicity'!$O$32,'B.3 Ethnicity'!$O$40)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Ethnicity'!$O$9,'B.3 Ethnicity'!$O$17,'B.3 Ethnicity'!$O$25,'B.3 Ethnicity'!$O$33,'B.3 Ethnicity'!$O$41)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Ethnicity'!$O$10,'B.3 Ethnicity'!$O$18,'B.3 Ethnicity'!$O$26,'B.3 Ethnicity'!$O$34,'B.3 Ethnicity'!$O$42)</c:f>
              <c:numCache/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0705"/>
        <c:crosses val="max"/>
        <c:auto val="0"/>
        <c:lblOffset val="100"/>
        <c:tickLblSkip val="1"/>
        <c:noMultiLvlLbl val="0"/>
      </c:catAx>
      <c:valAx>
        <c:axId val="23100705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5476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G.B3.1.3 Literacy Data. Ethnicity: Black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Ethnicity'!$D$7,'B.3 Ethnicity'!$D$14,'B.3 Ethnicity'!$D$21,'B.3 Ethnicity'!$D$28,'B.3 Ethnicity'!$D$35)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Ethnicity'!$E$7,'B.3 Ethnicity'!$E$14,'B.3 Ethnicity'!$E$21,'B.3 Ethnicity'!$E$28,'B.3 Ethnicity'!$E$35)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Ethnicity'!$F$7,'B.3 Ethnicity'!$F$14,'B.3 Ethnicity'!$F$21,'B.3 Ethnicity'!$F$28,'B.3 Ethnicity'!$F$35)</c:f>
              <c:numCache/>
            </c:numRef>
          </c:val>
        </c:ser>
        <c:axId val="6579754"/>
        <c:axId val="5921778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Ethnicity'!$G$7,'B.3 Ethnicity'!$G$14,'B.3 Ethnicity'!$G$21,'B.3 Ethnicity'!$G$28,'B.3 Ethnicity'!$G$35)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Ethnicity'!$H$7,'B.3 Ethnicity'!$H$14,'B.3 Ethnicity'!$H$21,'B.3 Ethnicity'!$H$28,'B.3 Ethnicity'!$H$35)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Ethnicity'!$I$7,'B.3 Ethnicity'!$I$14,'B.3 Ethnicity'!$I$21,'B.3 Ethnicity'!$I$28,'B.3 Ethnicity'!$I$35)</c:f>
              <c:numCache/>
            </c:numRef>
          </c:val>
          <c:smooth val="0"/>
        </c:ser>
        <c:axId val="63198036"/>
        <c:axId val="31911413"/>
      </c:lineChart>
      <c:cat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17787"/>
        <c:crosses val="autoZero"/>
        <c:auto val="0"/>
        <c:lblOffset val="100"/>
        <c:tickLblSkip val="1"/>
        <c:noMultiLvlLbl val="0"/>
      </c:catAx>
      <c:valAx>
        <c:axId val="5921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9754"/>
        <c:crossesAt val="1"/>
        <c:crossBetween val="between"/>
        <c:dispUnits/>
      </c:valAx>
      <c:catAx>
        <c:axId val="63198036"/>
        <c:scaling>
          <c:orientation val="minMax"/>
        </c:scaling>
        <c:axPos val="b"/>
        <c:delete val="1"/>
        <c:majorTickMark val="in"/>
        <c:minorTickMark val="none"/>
        <c:tickLblPos val="nextTo"/>
        <c:crossAx val="31911413"/>
        <c:crosses val="autoZero"/>
        <c:auto val="0"/>
        <c:lblOffset val="100"/>
        <c:tickLblSkip val="1"/>
        <c:noMultiLvlLbl val="0"/>
      </c:catAx>
      <c:valAx>
        <c:axId val="3191141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31980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G.B3.1.4 Literacy Data. Ethnicity: Chinese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Ethnicity'!$D$8,'B.3 Ethnicity'!$D$15,'B.3 Ethnicity'!$D$22,'B.3 Ethnicity'!$D$29,'B.3 Ethnicity'!$D$36)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Ethnicity'!$E$8,'B.3 Ethnicity'!$E$15,'B.3 Ethnicity'!$E$22,'B.3 Ethnicity'!$E$29,'B.3 Ethnicity'!$E$36)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Ethnicity'!$F$8,'B.3 Ethnicity'!$F$15,'B.3 Ethnicity'!$F$22,'B.3 Ethnicity'!$F$29,'B.3 Ethnicity'!$F$36)</c:f>
              <c:numCache/>
            </c:numRef>
          </c:val>
        </c:ser>
        <c:axId val="18767262"/>
        <c:axId val="34687631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Ethnicity'!$G$8,'B.3 Ethnicity'!$G$15,'B.3 Ethnicity'!$G$22,'B.3 Ethnicity'!$G$29,'B.3 Ethnicity'!$G$36)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Ethnicity'!$H$8,'B.3 Ethnicity'!$H$15,'B.3 Ethnicity'!$H$22,'B.3 Ethnicity'!$H$29,'B.3 Ethnicity'!$H$36)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Ethnicity'!$I$8,'B.3 Ethnicity'!$I$15,'B.3 Ethnicity'!$I$22,'B.3 Ethnicity'!$I$29,'B.3 Ethnicity'!$I$36)</c:f>
              <c:numCache/>
            </c:numRef>
          </c:val>
          <c:smooth val="0"/>
        </c:ser>
        <c:axId val="43753224"/>
        <c:axId val="58234697"/>
      </c:line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87631"/>
        <c:crosses val="autoZero"/>
        <c:auto val="0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67262"/>
        <c:crossesAt val="1"/>
        <c:crossBetween val="between"/>
        <c:dispUnits/>
      </c:valAx>
      <c:catAx>
        <c:axId val="43753224"/>
        <c:scaling>
          <c:orientation val="minMax"/>
        </c:scaling>
        <c:axPos val="b"/>
        <c:delete val="1"/>
        <c:majorTickMark val="in"/>
        <c:minorTickMark val="none"/>
        <c:tickLblPos val="nextTo"/>
        <c:crossAx val="58234697"/>
        <c:crosses val="autoZero"/>
        <c:auto val="0"/>
        <c:lblOffset val="100"/>
        <c:tickLblSkip val="1"/>
        <c:noMultiLvlLbl val="0"/>
      </c:catAx>
      <c:valAx>
        <c:axId val="5823469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37532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G.B3.1.5 Literacy Data. Ethnicity: Indian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Ethnicity'!$D$9,'B.3 Ethnicity'!$D$16,'B.3 Ethnicity'!$D$23,'B.3 Ethnicity'!$D$30,'B.3 Ethnicity'!$D$37)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Ethnicity'!$E$9,'B.3 Ethnicity'!$E$16,'B.3 Ethnicity'!$E$23,'B.3 Ethnicity'!$E$30,'B.3 Ethnicity'!$E$37)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Ethnicity'!$F$9,'B.3 Ethnicity'!$F$16,'B.3 Ethnicity'!$F$23,'B.3 Ethnicity'!$F$30,'B.3 Ethnicity'!$F$37)</c:f>
              <c:numCache/>
            </c:numRef>
          </c:val>
        </c:ser>
        <c:axId val="54350226"/>
        <c:axId val="1938998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Ethnicity'!$G$9,'B.3 Ethnicity'!$G$16,'B.3 Ethnicity'!$G$23,'B.3 Ethnicity'!$G$30,'B.3 Ethnicity'!$G$37)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Ethnicity'!$H$9,'B.3 Ethnicity'!$H$16,'B.3 Ethnicity'!$H$23,'B.3 Ethnicity'!$H$30,'B.3 Ethnicity'!$H$37)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Ethnicity'!$I$9,'B.3 Ethnicity'!$I$16,'B.3 Ethnicity'!$I$23,'B.3 Ethnicity'!$I$30,'B.3 Ethnicity'!$I$37)</c:f>
              <c:numCache/>
            </c:numRef>
          </c:val>
          <c:smooth val="0"/>
        </c:ser>
        <c:axId val="40292156"/>
        <c:axId val="27085085"/>
      </c:lineChart>
      <c:catAx>
        <c:axId val="5435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89987"/>
        <c:crosses val="autoZero"/>
        <c:auto val="0"/>
        <c:lblOffset val="100"/>
        <c:tickLblSkip val="1"/>
        <c:noMultiLvlLbl val="0"/>
      </c:catAx>
      <c:valAx>
        <c:axId val="19389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50226"/>
        <c:crossesAt val="1"/>
        <c:crossBetween val="between"/>
        <c:dispUnits/>
      </c:valAx>
      <c:catAx>
        <c:axId val="40292156"/>
        <c:scaling>
          <c:orientation val="minMax"/>
        </c:scaling>
        <c:axPos val="b"/>
        <c:delete val="1"/>
        <c:majorTickMark val="in"/>
        <c:minorTickMark val="none"/>
        <c:tickLblPos val="nextTo"/>
        <c:crossAx val="27085085"/>
        <c:crosses val="autoZero"/>
        <c:auto val="0"/>
        <c:lblOffset val="100"/>
        <c:tickLblSkip val="1"/>
        <c:noMultiLvlLbl val="0"/>
      </c:catAx>
      <c:valAx>
        <c:axId val="2708508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02921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G.B3.1.6 Literacy Data. Ethnicity: Pakistani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Ethnicity'!$D$10,'B.3 Ethnicity'!$D$17,'B.3 Ethnicity'!$D$24,'B.3 Ethnicity'!$D$31,'B.3 Ethnicity'!$D$38)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Ethnicity'!$E$10,'B.3 Ethnicity'!$E$17,'B.3 Ethnicity'!$E$24,'B.3 Ethnicity'!$E$31,'B.3 Ethnicity'!$E$38)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Ethnicity'!$F$10,'B.3 Ethnicity'!$F$17,'B.3 Ethnicity'!$F$24,'B.3 Ethnicity'!$F$31,'B.3 Ethnicity'!$F$38)</c:f>
              <c:numCache/>
            </c:numRef>
          </c:val>
        </c:ser>
        <c:axId val="42439174"/>
        <c:axId val="4640824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Ethnicity'!$G$10,'B.3 Ethnicity'!$G$17,'B.3 Ethnicity'!$G$24,'B.3 Ethnicity'!$G$31,'B.3 Ethnicity'!$G$38)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Ethnicity'!$H$10,'B.3 Ethnicity'!$H$17,'B.3 Ethnicity'!$H$24,'B.3 Ethnicity'!$H$31,'B.3 Ethnicity'!$H$38)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Ethnicity'!$I$10,'B.3 Ethnicity'!$I$17,'B.3 Ethnicity'!$I$24,'B.3 Ethnicity'!$I$31,'B.3 Ethnicity'!$I$38)</c:f>
              <c:numCache/>
            </c:numRef>
          </c:val>
          <c:smooth val="0"/>
        </c:ser>
        <c:axId val="15021040"/>
        <c:axId val="971633"/>
      </c:lineChart>
      <c:catAx>
        <c:axId val="4243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08247"/>
        <c:crosses val="autoZero"/>
        <c:auto val="0"/>
        <c:lblOffset val="100"/>
        <c:tickLblSkip val="1"/>
        <c:noMultiLvlLbl val="0"/>
      </c:catAx>
      <c:valAx>
        <c:axId val="4640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39174"/>
        <c:crossesAt val="1"/>
        <c:crossBetween val="between"/>
        <c:dispUnits/>
      </c:valAx>
      <c:catAx>
        <c:axId val="15021040"/>
        <c:scaling>
          <c:orientation val="minMax"/>
        </c:scaling>
        <c:axPos val="b"/>
        <c:delete val="1"/>
        <c:majorTickMark val="in"/>
        <c:minorTickMark val="none"/>
        <c:tickLblPos val="nextTo"/>
        <c:crossAx val="971633"/>
        <c:crosses val="autoZero"/>
        <c:auto val="0"/>
        <c:lblOffset val="100"/>
        <c:tickLblSkip val="1"/>
        <c:noMultiLvlLbl val="0"/>
      </c:catAx>
      <c:valAx>
        <c:axId val="97163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50210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G.B3.2.2 Literacy Data. Proportion of completions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Ethnicity'!$Q$5,'B.3 Ethnicity'!$Q$13,'B.3 Ethnicity'!$Q$21,'B.3 Ethnicity'!$Q$29,'B.3 Ethnicity'!$Q$37)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Ethnicity'!$Q$6,'B.3 Ethnicity'!$Q$14,'B.3 Ethnicity'!$Q$22,'B.3 Ethnicity'!$Q$30,'B.3 Ethnicity'!$Q$38)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Ethnicity'!$Q$7,'B.3 Ethnicity'!$Q$15,'B.3 Ethnicity'!$Q$23,'B.3 Ethnicity'!$Q$31,'B.3 Ethnicity'!$Q$39)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Ethnicity'!$Q$8,'B.3 Ethnicity'!$Q$16,'B.3 Ethnicity'!$Q$24,'B.3 Ethnicity'!$Q$32,'B.3 Ethnicity'!$Q$40)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Ethnicity'!$Q$9,'B.3 Ethnicity'!$Q$17,'B.3 Ethnicity'!$Q$25,'B.3 Ethnicity'!$Q$33,'B.3 Ethnicity'!$Q$41)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Ethnicity'!$Q$10,'B.3 Ethnicity'!$Q$18,'B.3 Ethnicity'!$Q$26,'B.3 Ethnicity'!$Q$34,'B.3 Ethnicity'!$Q$42)</c:f>
              <c:numCache/>
            </c:numRef>
          </c:val>
          <c:smooth val="0"/>
        </c:ser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93419"/>
        <c:crosses val="max"/>
        <c:auto val="0"/>
        <c:lblOffset val="100"/>
        <c:tickLblSkip val="1"/>
        <c:noMultiLvlLbl val="0"/>
      </c:catAx>
      <c:valAx>
        <c:axId val="11593419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44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G.B3.2.3 Literacy Data. Proportion of achievements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Ethnicity'!$S$5,'B.3 Ethnicity'!$S$13,'B.3 Ethnicity'!$S$21,'B.3 Ethnicity'!$S$29,'B.3 Ethnicity'!$S$37)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Ethnicity'!$S$6,'B.3 Ethnicity'!$S$14,'B.3 Ethnicity'!$S$22,'B.3 Ethnicity'!$S$30,'B.3 Ethnicity'!$S$38)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Ethnicity'!$S$7,'B.3 Ethnicity'!$S$15,'B.3 Ethnicity'!$S$23,'B.3 Ethnicity'!$S$31,'B.3 Ethnicity'!$S$39)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Ethnicity'!$S$8,'B.3 Ethnicity'!$S$16,'B.3 Ethnicity'!$S$24,'B.3 Ethnicity'!$S$32,'B.3 Ethnicity'!$S$40)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Ethnicity'!$S$9,'B.3 Ethnicity'!$S$17,'B.3 Ethnicity'!$S$25,'B.3 Ethnicity'!$S$33,'B.3 Ethnicity'!$S$41)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Ethnicity'!$S$10,'B.3 Ethnicity'!$S$18,'B.3 Ethnicity'!$S$26,'B.3 Ethnicity'!$S$34,'B.3 Ethnicity'!$S$42)</c:f>
              <c:numCache/>
            </c:numRef>
          </c:val>
          <c:smooth val="0"/>
        </c:ser>
        <c:marker val="1"/>
        <c:axId val="37231908"/>
        <c:axId val="66651717"/>
      </c:lineChart>
      <c:catAx>
        <c:axId val="3723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51717"/>
        <c:crosses val="max"/>
        <c:auto val="0"/>
        <c:lblOffset val="100"/>
        <c:tickLblSkip val="1"/>
        <c:noMultiLvlLbl val="0"/>
      </c:catAx>
      <c:valAx>
        <c:axId val="66651717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31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G.B3.3.1 'Valid' Literacy Data. Ethnicity: White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Ethnicity'!$X$5,'B.3 Ethnicity'!$X$12,'B.3 Ethnicity'!$X$19,'B.3 Ethnicity'!$X$26,'B.3 Ethnicity'!$X$33)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Ethnicity'!$Y$5,'B.3 Ethnicity'!$Y$12,'B.3 Ethnicity'!$Y$19,'B.3 Ethnicity'!$Y$26,'B.3 Ethnicity'!$Y$33)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Ethnicity'!$Z$5,'B.3 Ethnicity'!$Z$12,'B.3 Ethnicity'!$Z$19,'B.3 Ethnicity'!$Z$26,'B.3 Ethnicity'!$Z$33)</c:f>
              <c:numCache/>
            </c:numRef>
          </c:val>
        </c:ser>
        <c:axId val="62994542"/>
        <c:axId val="3007996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Ethnicity'!$AA$5,'B.3 Ethnicity'!$AA$12,'B.3 Ethnicity'!$AA$19,'B.3 Ethnicity'!$AA$26,'B.3 Ethnicity'!$AA$33)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Ethnicity'!$AB$5,'B.3 Ethnicity'!$AB$12,'B.3 Ethnicity'!$AB$19,'B.3 Ethnicity'!$AB$26,'B.3 Ethnicity'!$AB$33)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Ethnicity'!$AC$5,'B.3 Ethnicity'!$AC$12,'B.3 Ethnicity'!$AC$19,'B.3 Ethnicity'!$AC$26,'B.3 Ethnicity'!$AC$33)</c:f>
              <c:numCache/>
            </c:numRef>
          </c:val>
          <c:smooth val="0"/>
        </c:ser>
        <c:axId val="2284248"/>
        <c:axId val="20558233"/>
      </c:lineChart>
      <c:cat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79967"/>
        <c:crosses val="autoZero"/>
        <c:auto val="0"/>
        <c:lblOffset val="100"/>
        <c:tickLblSkip val="1"/>
        <c:noMultiLvlLbl val="0"/>
      </c:catAx>
      <c:valAx>
        <c:axId val="30079967"/>
        <c:scaling>
          <c:orientation val="minMax"/>
          <c:max val="8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94542"/>
        <c:crossesAt val="1"/>
        <c:crossBetween val="between"/>
        <c:dispUnits/>
      </c:valAx>
      <c:catAx>
        <c:axId val="2284248"/>
        <c:scaling>
          <c:orientation val="minMax"/>
        </c:scaling>
        <c:axPos val="b"/>
        <c:delete val="1"/>
        <c:majorTickMark val="in"/>
        <c:minorTickMark val="none"/>
        <c:tickLblPos val="nextTo"/>
        <c:crossAx val="20558233"/>
        <c:crosses val="autoZero"/>
        <c:auto val="0"/>
        <c:lblOffset val="100"/>
        <c:tickLblSkip val="1"/>
        <c:noMultiLvlLbl val="0"/>
      </c:catAx>
      <c:valAx>
        <c:axId val="2055823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2842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G.B3.3.2 'Valid' Literacy Data. Ethnicity: Bangladeshi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Ethnicity'!$X$6,'B.3 Ethnicity'!$X$13,'B.3 Ethnicity'!$X$20,'B.3 Ethnicity'!$X$27,'B.3 Ethnicity'!$X$34)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Ethnicity'!$Y$6,'B.3 Ethnicity'!$Y$13,'B.3 Ethnicity'!$Y$20,'B.3 Ethnicity'!$Y$27,'B.3 Ethnicity'!$Y$34)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Ethnicity'!$Z$6,'B.3 Ethnicity'!$Z$13,'B.3 Ethnicity'!$Z$20,'B.3 Ethnicity'!$Z$27,'B.3 Ethnicity'!$Z$34)</c:f>
              <c:numCache/>
            </c:numRef>
          </c:val>
        </c:ser>
        <c:axId val="50806370"/>
        <c:axId val="5460414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Ethnicity'!$AA$6,'B.3 Ethnicity'!$AA$13,'B.3 Ethnicity'!$AA$20,'B.3 Ethnicity'!$AA$27,'B.3 Ethnicity'!$AA$34)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Ethnicity'!$AB$6,'B.3 Ethnicity'!$AB$13,'B.3 Ethnicity'!$AB$20,'B.3 Ethnicity'!$AB$27,'B.3 Ethnicity'!$AB$34)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Ethnicity'!$AC$6,'B.3 Ethnicity'!$AC$13,'B.3 Ethnicity'!$AC$20,'B.3 Ethnicity'!$AC$27,'B.3 Ethnicity'!$AC$34)</c:f>
              <c:numCache/>
            </c:numRef>
          </c:val>
          <c:smooth val="0"/>
        </c:ser>
        <c:axId val="21675276"/>
        <c:axId val="60859757"/>
      </c:lineChart>
      <c:catAx>
        <c:axId val="508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04147"/>
        <c:crosses val="autoZero"/>
        <c:auto val="0"/>
        <c:lblOffset val="100"/>
        <c:tickLblSkip val="1"/>
        <c:noMultiLvlLbl val="0"/>
      </c:catAx>
      <c:valAx>
        <c:axId val="54604147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06370"/>
        <c:crossesAt val="1"/>
        <c:crossBetween val="between"/>
        <c:dispUnits/>
      </c:valAx>
      <c:catAx>
        <c:axId val="21675276"/>
        <c:scaling>
          <c:orientation val="minMax"/>
        </c:scaling>
        <c:axPos val="b"/>
        <c:delete val="1"/>
        <c:majorTickMark val="in"/>
        <c:minorTickMark val="none"/>
        <c:tickLblPos val="nextTo"/>
        <c:crossAx val="60859757"/>
        <c:crosses val="autoZero"/>
        <c:auto val="0"/>
        <c:lblOffset val="100"/>
        <c:tickLblSkip val="1"/>
        <c:noMultiLvlLbl val="0"/>
      </c:catAx>
      <c:valAx>
        <c:axId val="6085975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16752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G.B3.3.3 'Valid' Literacy Data. Ethnicity: Black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Ethnicity'!$X$7,'B.3 Ethnicity'!$X$14,'B.3 Ethnicity'!$X$21,'B.3 Ethnicity'!$X$28,'B.3 Ethnicity'!$X$35)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Ethnicity'!$Y$7,'B.3 Ethnicity'!$Y$14,'B.3 Ethnicity'!$Y$21,'B.3 Ethnicity'!$Y$28,'B.3 Ethnicity'!$Y$35)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Ethnicity'!$Z$7,'B.3 Ethnicity'!$Z$14,'B.3 Ethnicity'!$Z$21,'B.3 Ethnicity'!$Z$28,'B.3 Ethnicity'!$Z$35)</c:f>
              <c:numCache/>
            </c:numRef>
          </c:val>
        </c:ser>
        <c:axId val="10866902"/>
        <c:axId val="3069325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Ethnicity'!$AA$7,'B.3 Ethnicity'!$AA$14,'B.3 Ethnicity'!$AA$21,'B.3 Ethnicity'!$AA$28,'B.3 Ethnicity'!$AA$35)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Ethnicity'!$AB$7,'B.3 Ethnicity'!$AB$14,'B.3 Ethnicity'!$AB$21,'B.3 Ethnicity'!$AB$28,'B.3 Ethnicity'!$AB$35)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Ethnicity'!$AC$7,'B.3 Ethnicity'!$AC$14,'B.3 Ethnicity'!$AC$21,'B.3 Ethnicity'!$AC$28,'B.3 Ethnicity'!$AC$35)</c:f>
              <c:numCache/>
            </c:numRef>
          </c:val>
          <c:smooth val="0"/>
        </c:ser>
        <c:axId val="7803840"/>
        <c:axId val="3125697"/>
      </c:lineChart>
      <c:catAx>
        <c:axId val="10866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93255"/>
        <c:crosses val="autoZero"/>
        <c:auto val="0"/>
        <c:lblOffset val="100"/>
        <c:tickLblSkip val="1"/>
        <c:noMultiLvlLbl val="0"/>
      </c:catAx>
      <c:valAx>
        <c:axId val="30693255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66902"/>
        <c:crossesAt val="1"/>
        <c:crossBetween val="between"/>
        <c:dispUnits/>
      </c:valAx>
      <c:catAx>
        <c:axId val="7803840"/>
        <c:scaling>
          <c:orientation val="minMax"/>
        </c:scaling>
        <c:axPos val="b"/>
        <c:delete val="1"/>
        <c:majorTickMark val="in"/>
        <c:minorTickMark val="none"/>
        <c:tickLblPos val="nextTo"/>
        <c:crossAx val="3125697"/>
        <c:crosses val="autoZero"/>
        <c:auto val="0"/>
        <c:lblOffset val="100"/>
        <c:tickLblSkip val="1"/>
        <c:noMultiLvlLbl val="0"/>
      </c:catAx>
      <c:valAx>
        <c:axId val="312569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78038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G.B1.1.3 Literacy Data: Level 1, Key Skills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Qual'!$E$7,'B.1 Level &amp; Qual'!$E$13,'B.1 Level &amp; Qual'!$E$19,'B.1 Level &amp; Qual'!$E$25,'B.1 Level &amp; Qual'!$E$31)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Qual'!$F$7,'B.1 Level &amp; Qual'!$F$13,'B.1 Level &amp; Qual'!$F$19,'B.1 Level &amp; Qual'!$F$25,'B.1 Level &amp; Qual'!$F$31)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Qual'!$G$7,'B.1 Level &amp; Qual'!$G$13,'B.1 Level &amp; Qual'!$G$19,'B.1 Level &amp; Qual'!$G$25,'B.1 Level &amp; Qual'!$G$31)</c:f>
              <c:numCache/>
            </c:numRef>
          </c:val>
        </c:ser>
        <c:axId val="62226376"/>
        <c:axId val="23166473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Qual'!$H$7,'B.1 Level &amp; Qual'!$H$13,'B.1 Level &amp; Qual'!$H$19,'B.1 Level &amp; Qual'!$H$25,'B.1 Level &amp; Qual'!$H$31)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Qual'!$I$7,'B.1 Level &amp; Qual'!$I$13,'B.1 Level &amp; Qual'!$I$19,'B.1 Level &amp; Qual'!$I$25,'B.1 Level &amp; Qual'!$I$31)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Qual'!$J$7,'B.1 Level &amp; Qual'!$J$13,'B.1 Level &amp; Qual'!$J$19,'B.1 Level &amp; Qual'!$J$25,'B.1 Level &amp; Qual'!$J$31)</c:f>
              <c:numCache/>
            </c:numRef>
          </c:val>
          <c:smooth val="0"/>
        </c:ser>
        <c:axId val="7171666"/>
        <c:axId val="64544995"/>
      </c:lineChart>
      <c:catAx>
        <c:axId val="62226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66473"/>
        <c:crosses val="autoZero"/>
        <c:auto val="0"/>
        <c:lblOffset val="100"/>
        <c:tickLblSkip val="1"/>
        <c:noMultiLvlLbl val="0"/>
      </c:catAx>
      <c:valAx>
        <c:axId val="2316647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26376"/>
        <c:crossesAt val="1"/>
        <c:crossBetween val="between"/>
        <c:dispUnits/>
        <c:majorUnit val="10000"/>
      </c:valAx>
      <c:catAx>
        <c:axId val="7171666"/>
        <c:scaling>
          <c:orientation val="minMax"/>
        </c:scaling>
        <c:axPos val="b"/>
        <c:delete val="1"/>
        <c:majorTickMark val="in"/>
        <c:minorTickMark val="none"/>
        <c:tickLblPos val="nextTo"/>
        <c:crossAx val="64544995"/>
        <c:crosses val="autoZero"/>
        <c:auto val="0"/>
        <c:lblOffset val="100"/>
        <c:tickLblSkip val="1"/>
        <c:noMultiLvlLbl val="0"/>
      </c:catAx>
      <c:valAx>
        <c:axId val="6454499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71716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G.B3.3.4 'Valid' Literacy Data. Ethnicity: Chinese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Ethnicity'!$X$8,'B.3 Ethnicity'!$X$15,'B.3 Ethnicity'!$X$22,'B.3 Ethnicity'!$X$29,'B.3 Ethnicity'!$X$36)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Ethnicity'!$Y$8,'B.3 Ethnicity'!$Y$15,'B.3 Ethnicity'!$Y$22,'B.3 Ethnicity'!$Y$29,'B.3 Ethnicity'!$Y$36)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Ethnicity'!$Z$8,'B.3 Ethnicity'!$Z$15,'B.3 Ethnicity'!$Z$22,'B.3 Ethnicity'!$Z$29,'B.3 Ethnicity'!$Z$36)</c:f>
              <c:numCache/>
            </c:numRef>
          </c:val>
        </c:ser>
        <c:axId val="28131274"/>
        <c:axId val="5185487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Ethnicity'!$AA$8,'B.3 Ethnicity'!$AA$15,'B.3 Ethnicity'!$AA$22,'B.3 Ethnicity'!$AA$29,'B.3 Ethnicity'!$AA$36)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Ethnicity'!$AB$8,'B.3 Ethnicity'!$AB$15,'B.3 Ethnicity'!$AB$22,'B.3 Ethnicity'!$AB$29,'B.3 Ethnicity'!$AB$36)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Ethnicity'!$AC$8,'B.3 Ethnicity'!$AC$15,'B.3 Ethnicity'!$AC$22,'B.3 Ethnicity'!$AC$29,'B.3 Ethnicity'!$AC$36)</c:f>
              <c:numCache/>
            </c:numRef>
          </c:val>
          <c:smooth val="0"/>
        </c:ser>
        <c:axId val="64040692"/>
        <c:axId val="39495317"/>
      </c:lineChart>
      <c:catAx>
        <c:axId val="28131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4875"/>
        <c:crosses val="autoZero"/>
        <c:auto val="0"/>
        <c:lblOffset val="100"/>
        <c:tickLblSkip val="1"/>
        <c:noMultiLvlLbl val="0"/>
      </c:catAx>
      <c:valAx>
        <c:axId val="518548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31274"/>
        <c:crossesAt val="1"/>
        <c:crossBetween val="between"/>
        <c:dispUnits/>
      </c:valAx>
      <c:catAx>
        <c:axId val="64040692"/>
        <c:scaling>
          <c:orientation val="minMax"/>
        </c:scaling>
        <c:axPos val="b"/>
        <c:delete val="1"/>
        <c:majorTickMark val="in"/>
        <c:minorTickMark val="none"/>
        <c:tickLblPos val="nextTo"/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40406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G.B3.3.5 'Valid' Literacy Data. Ethnicity: Indian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Ethnicity'!$X$9,'B.3 Ethnicity'!$X$16,'B.3 Ethnicity'!$X$23,'B.3 Ethnicity'!$X$30,'B.3 Ethnicity'!$X$37)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Ethnicity'!$Y$9,'B.3 Ethnicity'!$Y$16,'B.3 Ethnicity'!$Y$23,'B.3 Ethnicity'!$Y$30,'B.3 Ethnicity'!$Y$37)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Ethnicity'!$Z$9,'B.3 Ethnicity'!$Z$16,'B.3 Ethnicity'!$Z$23,'B.3 Ethnicity'!$Z$30,'B.3 Ethnicity'!$Z$37)</c:f>
              <c:numCache/>
            </c:numRef>
          </c:val>
        </c:ser>
        <c:axId val="19913534"/>
        <c:axId val="4500407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Ethnicity'!$AA$9,'B.3 Ethnicity'!$AA$16,'B.3 Ethnicity'!$AA$23,'B.3 Ethnicity'!$AA$30,'B.3 Ethnicity'!$AA$37)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Ethnicity'!$AB$9,'B.3 Ethnicity'!$AB$16,'B.3 Ethnicity'!$AB$23,'B.3 Ethnicity'!$AB$30,'B.3 Ethnicity'!$AB$37)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Ethnicity'!$AC$9,'B.3 Ethnicity'!$AC$16,'B.3 Ethnicity'!$AC$23,'B.3 Ethnicity'!$AC$30,'B.3 Ethnicity'!$AC$37)</c:f>
              <c:numCache/>
            </c:numRef>
          </c:val>
          <c:smooth val="0"/>
        </c:ser>
        <c:axId val="2383528"/>
        <c:axId val="21451753"/>
      </c:lineChart>
      <c:catAx>
        <c:axId val="1991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04079"/>
        <c:crosses val="autoZero"/>
        <c:auto val="0"/>
        <c:lblOffset val="100"/>
        <c:tickLblSkip val="1"/>
        <c:noMultiLvlLbl val="0"/>
      </c:catAx>
      <c:valAx>
        <c:axId val="4500407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13534"/>
        <c:crossesAt val="1"/>
        <c:crossBetween val="between"/>
        <c:dispUnits/>
      </c:valAx>
      <c:catAx>
        <c:axId val="2383528"/>
        <c:scaling>
          <c:orientation val="minMax"/>
        </c:scaling>
        <c:axPos val="b"/>
        <c:delete val="1"/>
        <c:majorTickMark val="in"/>
        <c:minorTickMark val="none"/>
        <c:tickLblPos val="nextTo"/>
        <c:crossAx val="21451753"/>
        <c:crosses val="autoZero"/>
        <c:auto val="0"/>
        <c:lblOffset val="100"/>
        <c:tickLblSkip val="1"/>
        <c:noMultiLvlLbl val="0"/>
      </c:catAx>
      <c:valAx>
        <c:axId val="2145175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3835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G.B3.3.6 'Valid' Literacy Data. Ethnicity: Pakistani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Ethnicity'!$X$10,'B.3 Ethnicity'!$X$17,'B.3 Ethnicity'!$X$24,'B.3 Ethnicity'!$X$31,'B.3 Ethnicity'!$X$38)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Ethnicity'!$Y$10,'B.3 Ethnicity'!$Y$17,'B.3 Ethnicity'!$Y$24,'B.3 Ethnicity'!$Y$31,'B.3 Ethnicity'!$Y$38)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Ethnicity'!$Z$10,'B.3 Ethnicity'!$Z$17,'B.3 Ethnicity'!$Z$24,'B.3 Ethnicity'!$Z$31,'B.3 Ethnicity'!$Z$38)</c:f>
              <c:numCache/>
            </c:numRef>
          </c:val>
        </c:ser>
        <c:axId val="58848050"/>
        <c:axId val="5987040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Ethnicity'!$AA$10,'B.3 Ethnicity'!$AA$17,'B.3 Ethnicity'!$AA$24,'B.3 Ethnicity'!$AA$31,'B.3 Ethnicity'!$AA$38)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Ethnicity'!$AB$10,'B.3 Ethnicity'!$AB$17,'B.3 Ethnicity'!$AB$24,'B.3 Ethnicity'!$AB$31,'B.3 Ethnicity'!$AB$38)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Ethnicity'!$B$5,'B.3 Ethnicity'!$B$12,'B.3 Ethnicity'!$B$19,'B.3 Ethnicity'!$B$26,'B.3 Ethnicity'!$B$33)</c:f>
              <c:strCache/>
            </c:strRef>
          </c:cat>
          <c:val>
            <c:numRef>
              <c:f>('B.3 Ethnicity'!$AC$10,'B.3 Ethnicity'!$AC$17,'B.3 Ethnicity'!$AC$24,'B.3 Ethnicity'!$AC$31,'B.3 Ethnicity'!$AC$38)</c:f>
              <c:numCache/>
            </c:numRef>
          </c:val>
          <c:smooth val="0"/>
        </c:ser>
        <c:axId val="1962716"/>
        <c:axId val="17664445"/>
      </c:lineChart>
      <c:catAx>
        <c:axId val="58848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48050"/>
        <c:crossesAt val="1"/>
        <c:crossBetween val="between"/>
        <c:dispUnits/>
        <c:majorUnit val="10000"/>
      </c:valAx>
      <c:catAx>
        <c:axId val="1962716"/>
        <c:scaling>
          <c:orientation val="minMax"/>
        </c:scaling>
        <c:axPos val="b"/>
        <c:delete val="1"/>
        <c:majorTickMark val="in"/>
        <c:minorTickMark val="none"/>
        <c:tickLblPos val="nextTo"/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9627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G.B3.4.1 'Valid' Literacy Data. Proportion of enrolments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Ethnicity'!$AI$5,'B.3 Ethnicity'!$AI$13,'B.3 Ethnicity'!$AI$21,'B.3 Ethnicity'!$AI$29,'B.3 Ethnicity'!$AI$37)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Ethnicity'!$AI$6,'B.3 Ethnicity'!$AI$14,'B.3 Ethnicity'!$AI$22,'B.3 Ethnicity'!$AI$30,'B.3 Ethnicity'!$AI$38)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Ethnicity'!$AI$7,'B.3 Ethnicity'!$AI$15,'B.3 Ethnicity'!$AI$23,'B.3 Ethnicity'!$AI$31,'B.3 Ethnicity'!$AI$39)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Ethnicity'!$AI$8,'B.3 Ethnicity'!$AI$16,'B.3 Ethnicity'!$AI$24,'B.3 Ethnicity'!$AI$32,'B.3 Ethnicity'!$AI$40)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Ethnicity'!$AI$9,'B.3 Ethnicity'!$AI$17,'B.3 Ethnicity'!$AI$25,'B.3 Ethnicity'!$AI$33,'B.3 Ethnicity'!$AI$41)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Ethnicity'!$AI$10,'B.3 Ethnicity'!$AI$18,'B.3 Ethnicity'!$AI$26,'B.3 Ethnicity'!$AI$34,'B.3 Ethnicity'!$AI$42)</c:f>
              <c:numCache/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3911"/>
        <c:crosses val="max"/>
        <c:auto val="0"/>
        <c:lblOffset val="100"/>
        <c:tickLblSkip val="1"/>
        <c:noMultiLvlLbl val="0"/>
      </c:catAx>
      <c:valAx>
        <c:axId val="21533911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24762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G.B3.4.2 'Valid' Literacy Data. Proportion of completions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Ethnicity'!$AK$5,'B.3 Ethnicity'!$AK$13,'B.3 Ethnicity'!$AK$21,'B.3 Ethnicity'!$AK$29,'B.3 Ethnicity'!$AK$37)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Ethnicity'!$AK$6,'B.3 Ethnicity'!$AK$14,'B.3 Ethnicity'!$AK$22,'B.3 Ethnicity'!$AK$30,'B.3 Ethnicity'!$AK$38)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Ethnicity'!$AK$7,'B.3 Ethnicity'!$AK$15,'B.3 Ethnicity'!$AK$23,'B.3 Ethnicity'!$AK$31,'B.3 Ethnicity'!$AK$39)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Ethnicity'!$AK$8,'B.3 Ethnicity'!$AK$16,'B.3 Ethnicity'!$AK$24,'B.3 Ethnicity'!$AK$32,'B.3 Ethnicity'!$AK$40)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Ethnicity'!$AK$9,'B.3 Ethnicity'!$AK$17,'B.3 Ethnicity'!$AK$25,'B.3 Ethnicity'!$AK$33,'B.3 Ethnicity'!$AK$41)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Ethnicity'!$AK$10,'B.3 Ethnicity'!$AK$18,'B.3 Ethnicity'!$AK$26,'B.3 Ethnicity'!$AK$34,'B.3 Ethnicity'!$AK$42)</c:f>
              <c:numCache/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25201"/>
        <c:crosses val="max"/>
        <c:auto val="0"/>
        <c:lblOffset val="100"/>
        <c:tickLblSkip val="1"/>
        <c:noMultiLvlLbl val="0"/>
      </c:catAx>
      <c:valAx>
        <c:axId val="66525201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87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G.B3.4.3 'Valid' Literacy Data. Proportion of achievements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Ethnicity'!$M$5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Ethnicity'!$AM$5,'B.3 Ethnicity'!$AM$13,'B.3 Ethnicity'!$AM$21,'B.3 Ethnicity'!$AM$29,'B.3 Ethnicity'!$AM$37)</c:f>
              <c:numCache/>
            </c:numRef>
          </c:val>
          <c:smooth val="0"/>
        </c:ser>
        <c:ser>
          <c:idx val="2"/>
          <c:order val="1"/>
          <c:tx>
            <c:strRef>
              <c:f>'B.3 Ethnicity'!$M$6</c:f>
              <c:strCache>
                <c:ptCount val="1"/>
                <c:pt idx="0">
                  <c:v>Bangladeshi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Ethnicity'!$AM$6,'B.3 Ethnicity'!$AM$14,'B.3 Ethnicity'!$AM$22,'B.3 Ethnicity'!$AM$30,'B.3 Ethnicity'!$AM$38)</c:f>
              <c:numCache/>
            </c:numRef>
          </c:val>
          <c:smooth val="0"/>
        </c:ser>
        <c:ser>
          <c:idx val="3"/>
          <c:order val="2"/>
          <c:tx>
            <c:strRef>
              <c:f>'B.3 Ethnicity'!$M$7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Ethnicity'!$AM$7,'B.3 Ethnicity'!$AM$15,'B.3 Ethnicity'!$AM$23,'B.3 Ethnicity'!$AM$31,'B.3 Ethnicity'!$AM$39)</c:f>
              <c:numCache/>
            </c:numRef>
          </c:val>
          <c:smooth val="0"/>
        </c:ser>
        <c:ser>
          <c:idx val="5"/>
          <c:order val="3"/>
          <c:tx>
            <c:strRef>
              <c:f>'B.3 Ethnicity'!$M$8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Ethnicity'!$AM$8,'B.3 Ethnicity'!$AM$16,'B.3 Ethnicity'!$AM$24,'B.3 Ethnicity'!$AM$32,'B.3 Ethnicity'!$AM$40)</c:f>
              <c:numCache/>
            </c:numRef>
          </c:val>
          <c:smooth val="0"/>
        </c:ser>
        <c:ser>
          <c:idx val="4"/>
          <c:order val="4"/>
          <c:tx>
            <c:strRef>
              <c:f>'B.3 Ethnicity'!$M$9</c:f>
              <c:strCache>
                <c:ptCount val="1"/>
                <c:pt idx="0">
                  <c:v>Indian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Ethnicity'!$L$5,'B.3 Ethnicity'!$L$13,'B.3 Ethnicity'!$L$21,'B.3 Ethnicity'!$L$29,'B.3 Ethnicity'!$L$37)</c:f>
              <c:strCache/>
            </c:strRef>
          </c:cat>
          <c:val>
            <c:numRef>
              <c:f>('B.3 Ethnicity'!$AM$9,'B.3 Ethnicity'!$AM$17,'B.3 Ethnicity'!$AM$25,'B.3 Ethnicity'!$AM$33,'B.3 Ethnicity'!$AM$41)</c:f>
              <c:numCache/>
            </c:numRef>
          </c:val>
          <c:smooth val="0"/>
        </c:ser>
        <c:ser>
          <c:idx val="6"/>
          <c:order val="5"/>
          <c:tx>
            <c:strRef>
              <c:f>'B.3 Ethnicity'!$M$10</c:f>
              <c:strCache>
                <c:ptCount val="1"/>
                <c:pt idx="0">
                  <c:v>Pakistani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Ethnicity'!$AM$10,'B.3 Ethnicity'!$AM$18,'B.3 Ethnicity'!$AM$26,'B.3 Ethnicity'!$AM$34,'B.3 Ethnicity'!$AM$42)</c:f>
              <c:numCache/>
            </c:numRef>
          </c:val>
          <c:smooth val="0"/>
        </c:ser>
        <c:marker val="1"/>
        <c:axId val="61855898"/>
        <c:axId val="19832171"/>
      </c:lineChart>
      <c:catAx>
        <c:axId val="6185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2171"/>
        <c:crosses val="max"/>
        <c:auto val="0"/>
        <c:lblOffset val="100"/>
        <c:tickLblSkip val="1"/>
        <c:noMultiLvlLbl val="0"/>
      </c:catAx>
      <c:valAx>
        <c:axId val="19832171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55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G.B3.5.1 Literacy Data. Ethnicity: Asian*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Ethnicity'!$B$188,'B.3 Ethnicity'!$B$193,'B.3 Ethnicity'!$B$198,'B.3 Ethnicity'!$B$203,'B.3 Ethnicity'!$B$208)</c:f>
              <c:strCache/>
            </c:strRef>
          </c:cat>
          <c:val>
            <c:numRef>
              <c:f>('B.3 Ethnicity'!$D$189,'B.3 Ethnicity'!$D$194,'B.3 Ethnicity'!$D$199,'B.3 Ethnicity'!$D$204,'B.3 Ethnicity'!$D$209)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Ethnicity'!$B$188,'B.3 Ethnicity'!$B$193,'B.3 Ethnicity'!$B$198,'B.3 Ethnicity'!$B$203,'B.3 Ethnicity'!$B$208)</c:f>
              <c:strCache/>
            </c:strRef>
          </c:cat>
          <c:val>
            <c:numRef>
              <c:f>('B.3 Ethnicity'!$E$189,'B.3 Ethnicity'!$E$194,'B.3 Ethnicity'!$E$199,'B.3 Ethnicity'!$E$204,'B.3 Ethnicity'!$E$209)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Ethnicity'!$B$188,'B.3 Ethnicity'!$B$193,'B.3 Ethnicity'!$B$198,'B.3 Ethnicity'!$B$203,'B.3 Ethnicity'!$B$208)</c:f>
              <c:strCache/>
            </c:strRef>
          </c:cat>
          <c:val>
            <c:numRef>
              <c:f>('B.3 Ethnicity'!$F$189,'B.3 Ethnicity'!$F$194,'B.3 Ethnicity'!$F$199,'B.3 Ethnicity'!$F$204,'B.3 Ethnicity'!$F$209)</c:f>
              <c:numCache/>
            </c:numRef>
          </c:val>
        </c:ser>
        <c:axId val="44271812"/>
        <c:axId val="6290198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Ethnicity'!$G$189,'B.3 Ethnicity'!$G$194,'B.3 Ethnicity'!$G$199,'B.3 Ethnicity'!$G$204,'B.3 Ethnicity'!$G$209)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Ethnicity'!$H$189,'B.3 Ethnicity'!$H$194,'B.3 Ethnicity'!$H$199,'B.3 Ethnicity'!$H$204,'B.3 Ethnicity'!$H$209)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Ethnicity'!$I$189,'B.3 Ethnicity'!$I$194,'B.3 Ethnicity'!$I$199,'B.3 Ethnicity'!$I$204,'B.3 Ethnicity'!$I$209)</c:f>
              <c:numCache/>
            </c:numRef>
          </c:val>
          <c:smooth val="0"/>
        </c:ser>
        <c:axId val="29246990"/>
        <c:axId val="61896319"/>
      </c:lineChart>
      <c:cat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01989"/>
        <c:crosses val="autoZero"/>
        <c:auto val="0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271812"/>
        <c:crossesAt val="1"/>
        <c:crossBetween val="between"/>
        <c:dispUnits/>
      </c:valAx>
      <c:catAx>
        <c:axId val="29246990"/>
        <c:scaling>
          <c:orientation val="minMax"/>
        </c:scaling>
        <c:axPos val="b"/>
        <c:delete val="1"/>
        <c:majorTickMark val="in"/>
        <c:minorTickMark val="none"/>
        <c:tickLblPos val="nextTo"/>
        <c:crossAx val="61896319"/>
        <c:crosses val="autoZero"/>
        <c:auto val="0"/>
        <c:lblOffset val="100"/>
        <c:tickLblSkip val="1"/>
        <c:noMultiLvlLbl val="0"/>
      </c:catAx>
      <c:valAx>
        <c:axId val="6189631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924699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G.B3.7.1 'Valid' Literacy Data. Ethnicity: Asian*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Ethnicity'!$V$188,'B.3 Ethnicity'!$V$193,'B.3 Ethnicity'!$V$198,'B.3 Ethnicity'!$V$203,'B.3 Ethnicity'!$V$208)</c:f>
              <c:strCache/>
            </c:strRef>
          </c:cat>
          <c:val>
            <c:numRef>
              <c:f>('B.3 Ethnicity'!$X$189,'B.3 Ethnicity'!$X$194,'B.3 Ethnicity'!$X$199,'B.3 Ethnicity'!$X$204,'B.3 Ethnicity'!$X$209)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('B.3 Ethnicity'!$V$188,'B.3 Ethnicity'!$V$193,'B.3 Ethnicity'!$V$198,'B.3 Ethnicity'!$V$203,'B.3 Ethnicity'!$V$208)</c:f>
              <c:strCache/>
            </c:strRef>
          </c:cat>
          <c:val>
            <c:numRef>
              <c:f>('B.3 Ethnicity'!$Y$189,'B.3 Ethnicity'!$Y$194,'B.3 Ethnicity'!$Y$199,'B.3 Ethnicity'!$Y$204,'B.3 Ethnicity'!$Y$209)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Ethnicity'!$V$188,'B.3 Ethnicity'!$V$193,'B.3 Ethnicity'!$V$198,'B.3 Ethnicity'!$V$203,'B.3 Ethnicity'!$V$208)</c:f>
              <c:strCache/>
            </c:strRef>
          </c:cat>
          <c:val>
            <c:numRef>
              <c:f>('B.3 Ethnicity'!$Z$189,'B.3 Ethnicity'!$Z$194,'B.3 Ethnicity'!$Z$199,'B.3 Ethnicity'!$Z$204,'B.3 Ethnicity'!$Z$209)</c:f>
              <c:numCache/>
            </c:numRef>
          </c:val>
        </c:ser>
        <c:axId val="20195960"/>
        <c:axId val="4754591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Ethnicity'!$AA$189,'B.3 Ethnicity'!$AA$194,'B.3 Ethnicity'!$AA$199,'B.3 Ethnicity'!$AA$204,'B.3 Ethnicity'!$AA$209)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Ethnicity'!$AB$189,'B.3 Ethnicity'!$AB$194,'B.3 Ethnicity'!$AB$199,'B.3 Ethnicity'!$AB$204,'B.3 Ethnicity'!$AB$209)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('B.3 Ethnicity'!$AC$189,'B.3 Ethnicity'!$AC$194,'B.3 Ethnicity'!$AC$199,'B.3 Ethnicity'!$AC$204,'B.3 Ethnicity'!$AC$209)</c:f>
              <c:numCache/>
            </c:numRef>
          </c:val>
          <c:smooth val="0"/>
        </c:ser>
        <c:axId val="25260034"/>
        <c:axId val="26013715"/>
      </c:lineChart>
      <c:catAx>
        <c:axId val="20195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45913"/>
        <c:crosses val="autoZero"/>
        <c:auto val="0"/>
        <c:lblOffset val="100"/>
        <c:tickLblSkip val="1"/>
        <c:noMultiLvlLbl val="0"/>
      </c:catAx>
      <c:valAx>
        <c:axId val="47545913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95960"/>
        <c:crossesAt val="1"/>
        <c:crossBetween val="between"/>
        <c:dispUnits/>
      </c:valAx>
      <c:catAx>
        <c:axId val="25260034"/>
        <c:scaling>
          <c:orientation val="minMax"/>
        </c:scaling>
        <c:axPos val="b"/>
        <c:delete val="1"/>
        <c:majorTickMark val="in"/>
        <c:minorTickMark val="none"/>
        <c:tickLblPos val="nextTo"/>
        <c:crossAx val="26013715"/>
        <c:crosses val="autoZero"/>
        <c:auto val="0"/>
        <c:lblOffset val="100"/>
        <c:tickLblSkip val="1"/>
        <c:noMultiLvlLbl val="0"/>
      </c:catAx>
      <c:valAx>
        <c:axId val="2601371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52600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G.B3.6.1 Literacy Data. Proportion of enrolments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Ethnicity'!$O$188,'B.3 Ethnicity'!$O$194,'B.3 Ethnicity'!$O$200,'B.3 Ethnicity'!$O$206,'B.3 Ethnicity'!$O$212)</c:f>
              <c:numCache/>
            </c:numRef>
          </c:val>
          <c:smooth val="0"/>
        </c:ser>
        <c:ser>
          <c:idx val="2"/>
          <c:order val="1"/>
          <c:tx>
            <c:strRef>
              <c:f>'B.3 Ethnicity'!$M$189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Ethnicity'!$O$189,'B.3 Ethnicity'!$O$195,'B.3 Ethnicity'!$O$201,'B.3 Ethnicity'!$O$207,'B.3 Ethnicity'!$O$213)</c:f>
              <c:numCache/>
            </c:numRef>
          </c:val>
          <c:smooth val="0"/>
        </c:ser>
        <c:ser>
          <c:idx val="3"/>
          <c:order val="2"/>
          <c:tx>
            <c:strRef>
              <c:f>'B.3 Ethnicity'!$M$190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Ethnicity'!$O$190,'B.3 Ethnicity'!$O$196,'B.3 Ethnicity'!$O$202,'B.3 Ethnicity'!$O$208,'B.3 Ethnicity'!$O$214)</c:f>
              <c:numCache/>
            </c:numRef>
          </c:val>
          <c:smooth val="0"/>
        </c:ser>
        <c:ser>
          <c:idx val="5"/>
          <c:order val="3"/>
          <c:tx>
            <c:strRef>
              <c:f>'B.3 Ethnicity'!$M$191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Ethnicity'!$O$191,'B.3 Ethnicity'!$O$197,'B.3 Ethnicity'!$O$203,'B.3 Ethnicity'!$O$209,'B.3 Ethnicity'!$O$215)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36141"/>
        <c:crosses val="max"/>
        <c:auto val="0"/>
        <c:lblOffset val="100"/>
        <c:tickLblSkip val="1"/>
        <c:noMultiLvlLbl val="0"/>
      </c:catAx>
      <c:valAx>
        <c:axId val="26736141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32796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G.B3.6.2 Literacy Data. Proportion of completions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Ethnicity'!$Q$188,'B.3 Ethnicity'!$Q$194,'B.3 Ethnicity'!$Q$200,'B.3 Ethnicity'!$Q$206,'B.3 Ethnicity'!$Q$212)</c:f>
              <c:numCache/>
            </c:numRef>
          </c:val>
          <c:smooth val="0"/>
        </c:ser>
        <c:ser>
          <c:idx val="2"/>
          <c:order val="1"/>
          <c:tx>
            <c:strRef>
              <c:f>'B.3 Ethnicity'!$M$189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Ethnicity'!$Q$189,'B.3 Ethnicity'!$Q$195,'B.3 Ethnicity'!$Q$201,'B.3 Ethnicity'!$Q$207,'B.3 Ethnicity'!$Q$213)</c:f>
              <c:numCache/>
            </c:numRef>
          </c:val>
          <c:smooth val="0"/>
        </c:ser>
        <c:ser>
          <c:idx val="3"/>
          <c:order val="2"/>
          <c:tx>
            <c:strRef>
              <c:f>'B.3 Ethnicity'!$M$190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Ethnicity'!$Q$190,'B.3 Ethnicity'!$Q$196,'B.3 Ethnicity'!$Q$202,'B.3 Ethnicity'!$Q$208,'B.3 Ethnicity'!$Q$214)</c:f>
              <c:numCache/>
            </c:numRef>
          </c:val>
          <c:smooth val="0"/>
        </c:ser>
        <c:ser>
          <c:idx val="5"/>
          <c:order val="3"/>
          <c:tx>
            <c:strRef>
              <c:f>'B.3 Ethnicity'!$M$191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Ethnicity'!$Q$191,'B.3 Ethnicity'!$Q$197,'B.3 Ethnicity'!$Q$203,'B.3 Ethnicity'!$Q$209,'B.3 Ethnicity'!$Q$215)</c:f>
              <c:numCache/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43783"/>
        <c:crosses val="max"/>
        <c:auto val="0"/>
        <c:lblOffset val="100"/>
        <c:tickLblSkip val="1"/>
        <c:noMultiLvlLbl val="0"/>
      </c:catAx>
      <c:valAx>
        <c:axId val="18143783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8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G.B1.1.4 Literacy Data: Level 2, Basic Skills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Qual'!$E$8,'B.1 Level &amp; Qual'!$E$14,'B.1 Level &amp; Qual'!$E$20,'B.1 Level &amp; Qual'!$E$26,'B.1 Level &amp; Qual'!$E$32)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Qual'!$F$8,'B.1 Level &amp; Qual'!$F$14,'B.1 Level &amp; Qual'!$F$20,'B.1 Level &amp; Qual'!$F$26,'B.1 Level &amp; Qual'!$F$32)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Qual'!$G$8,'B.1 Level &amp; Qual'!$G$14,'B.1 Level &amp; Qual'!$G$20,'B.1 Level &amp; Qual'!$G$26,'B.1 Level &amp; Qual'!$G$32)</c:f>
              <c:numCache/>
            </c:numRef>
          </c:val>
        </c:ser>
        <c:axId val="44034044"/>
        <c:axId val="60762077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Qual'!$H$8,'B.1 Level &amp; Qual'!$H$14,'B.1 Level &amp; Qual'!$H$20,'B.1 Level &amp; Qual'!$H$26,'B.1 Level &amp; Qual'!$H$32)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Qual'!$I$8,'B.1 Level &amp; Qual'!$I$14,'B.1 Level &amp; Qual'!$I$20,'B.1 Level &amp; Qual'!$I$26,'B.1 Level &amp; Qual'!$I$32)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Qual'!$J$8,'B.1 Level &amp; Qual'!$J$14,'B.1 Level &amp; Qual'!$J$20,'B.1 Level &amp; Qual'!$J$26,'B.1 Level &amp; Qual'!$J$32)</c:f>
              <c:numCache/>
            </c:numRef>
          </c:val>
          <c:smooth val="0"/>
        </c:ser>
        <c:axId val="9987782"/>
        <c:axId val="22781175"/>
      </c:lineChart>
      <c:catAx>
        <c:axId val="4403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62077"/>
        <c:crosses val="autoZero"/>
        <c:auto val="0"/>
        <c:lblOffset val="100"/>
        <c:tickLblSkip val="1"/>
        <c:noMultiLvlLbl val="0"/>
      </c:catAx>
      <c:valAx>
        <c:axId val="60762077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34044"/>
        <c:crossesAt val="1"/>
        <c:crossBetween val="between"/>
        <c:dispUnits/>
        <c:majorUnit val="10000"/>
      </c:valAx>
      <c:catAx>
        <c:axId val="9987782"/>
        <c:scaling>
          <c:orientation val="minMax"/>
        </c:scaling>
        <c:axPos val="b"/>
        <c:delete val="1"/>
        <c:majorTickMark val="in"/>
        <c:minorTickMark val="none"/>
        <c:tickLblPos val="nextTo"/>
        <c:crossAx val="22781175"/>
        <c:crosses val="autoZero"/>
        <c:auto val="0"/>
        <c:lblOffset val="100"/>
        <c:tickLblSkip val="1"/>
        <c:noMultiLvlLbl val="0"/>
      </c:catAx>
      <c:valAx>
        <c:axId val="2278117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998778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G.B3.6.3 Literacy Data. Proportion of achievements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Ethnicity'!$M$188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Ethnicity'!$S$188,'B.3 Ethnicity'!$S$194,'B.3 Ethnicity'!$S$200,'B.3 Ethnicity'!$S$206,'B.3 Ethnicity'!$S$212)</c:f>
              <c:numCache/>
            </c:numRef>
          </c:val>
          <c:smooth val="0"/>
        </c:ser>
        <c:ser>
          <c:idx val="2"/>
          <c:order val="1"/>
          <c:tx>
            <c:strRef>
              <c:f>'B.3 Ethnicity'!$M$189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Ethnicity'!$S$189,'B.3 Ethnicity'!$S$195,'B.3 Ethnicity'!$S$201,'B.3 Ethnicity'!$S$207,'B.3 Ethnicity'!$S$213)</c:f>
              <c:numCache/>
            </c:numRef>
          </c:val>
          <c:smooth val="0"/>
        </c:ser>
        <c:ser>
          <c:idx val="3"/>
          <c:order val="2"/>
          <c:tx>
            <c:strRef>
              <c:f>'B.3 Ethnicity'!$M$190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Ethnicity'!$S$190,'B.3 Ethnicity'!$S$196,'B.3 Ethnicity'!$S$202,'B.3 Ethnicity'!$S$208,'B.3 Ethnicity'!$S$214)</c:f>
              <c:numCache/>
            </c:numRef>
          </c:val>
          <c:smooth val="0"/>
        </c:ser>
        <c:ser>
          <c:idx val="5"/>
          <c:order val="3"/>
          <c:tx>
            <c:strRef>
              <c:f>'B.3 Ethnicity'!$M$191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Ethnicity'!$L$188,'B.3 Ethnicity'!$L$194,'B.3 Ethnicity'!$L$200,'B.3 Ethnicity'!$L$206,'B.3 Ethnicity'!$L$212)</c:f>
              <c:strCache/>
            </c:strRef>
          </c:cat>
          <c:val>
            <c:numRef>
              <c:f>('B.3 Ethnicity'!$S$191,'B.3 Ethnicity'!$S$197,'B.3 Ethnicity'!$S$203,'B.3 Ethnicity'!$S$209,'B.3 Ethnicity'!$S$215)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0289"/>
        <c:crosses val="max"/>
        <c:auto val="0"/>
        <c:lblOffset val="100"/>
        <c:tickLblSkip val="1"/>
        <c:noMultiLvlLbl val="0"/>
      </c:catAx>
      <c:valAx>
        <c:axId val="60360289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6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G.B3.8.1 'Valid' Literacy Data. Proportion of enrolments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Ethnicity'!$AG$188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Ethnicity'!$AI$188,'B.3 Ethnicity'!$AI$194,'B.3 Ethnicity'!$AI$200,'B.3 Ethnicity'!$AI$206,'B.3 Ethnicity'!$AI$212)</c:f>
              <c:numCache/>
            </c:numRef>
          </c:val>
          <c:smooth val="0"/>
        </c:ser>
        <c:ser>
          <c:idx val="2"/>
          <c:order val="1"/>
          <c:tx>
            <c:strRef>
              <c:f>'B.3 Ethnicity'!$AG$189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Ethnicity'!$AI$189,'B.3 Ethnicity'!$AI$195,'B.3 Ethnicity'!$AI$201,'B.3 Ethnicity'!$AI$207,'B.3 Ethnicity'!$AI$213)</c:f>
              <c:numCache/>
            </c:numRef>
          </c:val>
          <c:smooth val="0"/>
        </c:ser>
        <c:ser>
          <c:idx val="3"/>
          <c:order val="2"/>
          <c:tx>
            <c:strRef>
              <c:f>'B.3 Ethnicity'!$AG$190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Ethnicity'!$AI$190,'B.3 Ethnicity'!$AI$196,'B.3 Ethnicity'!$AI$202,'B.3 Ethnicity'!$AI$208,'B.3 Ethnicity'!$AI$214)</c:f>
              <c:numCache/>
            </c:numRef>
          </c:val>
          <c:smooth val="0"/>
        </c:ser>
        <c:ser>
          <c:idx val="5"/>
          <c:order val="3"/>
          <c:tx>
            <c:strRef>
              <c:f>'B.3 Ethnicity'!$AG$191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Ethnicity'!$AI$191,'B.3 Ethnicity'!$AI$197,'B.3 Ethnicity'!$AI$203,'B.3 Ethnicity'!$AI$209,'B.3 Ethnicity'!$AI$215)</c:f>
              <c:numCache/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45211"/>
        <c:crosses val="max"/>
        <c:auto val="0"/>
        <c:lblOffset val="100"/>
        <c:tickLblSkip val="1"/>
        <c:noMultiLvlLbl val="0"/>
      </c:catAx>
      <c:valAx>
        <c:axId val="57345211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6371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G.B3.8.2 'Valid' Literacy Data. Proportion of completions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Ethnicity'!$AG$188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Ethnicity'!$AK$188,'B.3 Ethnicity'!$AK$194,'B.3 Ethnicity'!$AK$200,'B.3 Ethnicity'!$AK$206,'B.3 Ethnicity'!$AK$212)</c:f>
              <c:numCache/>
            </c:numRef>
          </c:val>
          <c:smooth val="0"/>
        </c:ser>
        <c:ser>
          <c:idx val="2"/>
          <c:order val="1"/>
          <c:tx>
            <c:strRef>
              <c:f>'B.3 Ethnicity'!$AG$189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Ethnicity'!$AK$189,'B.3 Ethnicity'!$AK$195,'B.3 Ethnicity'!$AK$201,'B.3 Ethnicity'!$AK$207,'B.3 Ethnicity'!$AK$213)</c:f>
              <c:numCache/>
            </c:numRef>
          </c:val>
          <c:smooth val="0"/>
        </c:ser>
        <c:ser>
          <c:idx val="3"/>
          <c:order val="2"/>
          <c:tx>
            <c:strRef>
              <c:f>'B.3 Ethnicity'!$AG$190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Ethnicity'!$AK$190,'B.3 Ethnicity'!$AK$196,'B.3 Ethnicity'!$AK$202,'B.3 Ethnicity'!$AK$208,'B.3 Ethnicity'!$AK$214)</c:f>
              <c:numCache/>
            </c:numRef>
          </c:val>
          <c:smooth val="0"/>
        </c:ser>
        <c:ser>
          <c:idx val="5"/>
          <c:order val="3"/>
          <c:tx>
            <c:strRef>
              <c:f>'B.3 Ethnicity'!$AG$191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Ethnicity'!$AK$191,'B.3 Ethnicity'!$AK$197,'B.3 Ethnicity'!$AK$203,'B.3 Ethnicity'!$AK$209,'B.3 Ethnicity'!$AK$215)</c:f>
              <c:numCache/>
            </c:numRef>
          </c:val>
          <c:smooth val="0"/>
        </c:ser>
        <c:marker val="1"/>
        <c:axId val="46344852"/>
        <c:axId val="14450485"/>
      </c:lineChart>
      <c:catAx>
        <c:axId val="46344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50485"/>
        <c:crosses val="max"/>
        <c:auto val="0"/>
        <c:lblOffset val="100"/>
        <c:tickLblSkip val="1"/>
        <c:noMultiLvlLbl val="0"/>
      </c:catAx>
      <c:valAx>
        <c:axId val="14450485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44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G.B3.8.3 'Valid' Literacy Data. Proportion of achievements within each year, by ethnicity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'B.3 Ethnicity'!$AG$188</c:f>
              <c:strCache>
                <c:ptCount val="1"/>
                <c:pt idx="0">
                  <c:v>White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Ethnicity'!$AM$188,'B.3 Ethnicity'!$AM$194,'B.3 Ethnicity'!$AM$200,'B.3 Ethnicity'!$AM$206,'B.3 Ethnicity'!$AM$212)</c:f>
              <c:numCache/>
            </c:numRef>
          </c:val>
          <c:smooth val="0"/>
        </c:ser>
        <c:ser>
          <c:idx val="2"/>
          <c:order val="1"/>
          <c:tx>
            <c:strRef>
              <c:f>'B.3 Ethnicity'!$AG$189</c:f>
              <c:strCache>
                <c:ptCount val="1"/>
                <c:pt idx="0">
                  <c:v>Asian*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Ethnicity'!$AM$189,'B.3 Ethnicity'!$AM$195,'B.3 Ethnicity'!$AM$201,'B.3 Ethnicity'!$AM$207,'B.3 Ethnicity'!$AM$213)</c:f>
              <c:numCache/>
            </c:numRef>
          </c:val>
          <c:smooth val="0"/>
        </c:ser>
        <c:ser>
          <c:idx val="3"/>
          <c:order val="2"/>
          <c:tx>
            <c:strRef>
              <c:f>'B.3 Ethnicity'!$AG$190</c:f>
              <c:strCache>
                <c:ptCount val="1"/>
                <c:pt idx="0">
                  <c:v>Black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Ethnicity'!$AM$190,'B.3 Ethnicity'!$AM$196,'B.3 Ethnicity'!$AM$202,'B.3 Ethnicity'!$AM$208,'B.3 Ethnicity'!$AM$214)</c:f>
              <c:numCache/>
            </c:numRef>
          </c:val>
          <c:smooth val="0"/>
        </c:ser>
        <c:ser>
          <c:idx val="5"/>
          <c:order val="3"/>
          <c:tx>
            <c:strRef>
              <c:f>'B.3 Ethnicity'!$AG$191</c:f>
              <c:strCache>
                <c:ptCount val="1"/>
                <c:pt idx="0">
                  <c:v>Chinese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('B.3 Ethnicity'!$AF$188,'B.3 Ethnicity'!$AF$194,'B.3 Ethnicity'!$AF$200,'B.3 Ethnicity'!$AF$206,'B.3 Ethnicity'!$AF$212)</c:f>
              <c:strCache/>
            </c:strRef>
          </c:cat>
          <c:val>
            <c:numRef>
              <c:f>('B.3 Ethnicity'!$AM$191,'B.3 Ethnicity'!$AM$197,'B.3 Ethnicity'!$AM$203,'B.3 Ethnicity'!$AM$209,'B.3 Ethnicity'!$AM$215)</c:f>
              <c:numCache/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8607"/>
        <c:crosses val="max"/>
        <c:auto val="0"/>
        <c:lblOffset val="100"/>
        <c:tickLblSkip val="1"/>
        <c:noMultiLvlLbl val="0"/>
      </c:catAx>
      <c:valAx>
        <c:axId val="29638607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45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G.B4.1.1 Literacy Data. Age 16-18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Age'!$D$5,'B.4 Age'!$D$9,'B.4 Age'!$D$13,'B.4 Age'!$D$17,'B.4 Age'!$D$21)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Age'!$E$5,'B.4 Age'!$E$9,'B.4 Age'!$E$13,'B.4 Age'!$E$17,'B.4 Age'!$E$21)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Age'!$F$5,'B.4 Age'!$F$9,'B.4 Age'!$F$13,'B.4 Age'!$F$17,'B.4 Age'!$F$21)</c:f>
              <c:numCache/>
            </c:numRef>
          </c:val>
        </c:ser>
        <c:axId val="65420872"/>
        <c:axId val="51916937"/>
      </c:barChart>
      <c:lineChart>
        <c:grouping val="standard"/>
        <c:varyColors val="0"/>
        <c:ser>
          <c:idx val="2"/>
          <c:order val="3"/>
          <c:tx>
            <c:v>%Complete( 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Age'!$G$5,'B.4 Age'!$G$9,'B.4 Age'!$G$13,'B.4 Age'!$G$17,'B.4 Age'!$G$21)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Age'!$H$5,'B.4 Age'!$H$9,'B.4 Age'!$H$13,'B.4 Age'!$H$17,'B.4 Age'!$H$21)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Age'!$I$5,'B.4 Age'!$I$9,'B.4 Age'!$I$13,'B.4 Age'!$I$17,'B.4 Age'!$I$21)</c:f>
              <c:numCache/>
            </c:numRef>
          </c:val>
          <c:smooth val="0"/>
        </c:ser>
        <c:axId val="64599250"/>
        <c:axId val="44522339"/>
      </c:lineChart>
      <c:catAx>
        <c:axId val="6542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16937"/>
        <c:crosses val="autoZero"/>
        <c:auto val="0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20872"/>
        <c:crossesAt val="1"/>
        <c:crossBetween val="between"/>
        <c:dispUnits/>
      </c:valAx>
      <c:catAx>
        <c:axId val="64599250"/>
        <c:scaling>
          <c:orientation val="minMax"/>
        </c:scaling>
        <c:axPos val="b"/>
        <c:delete val="1"/>
        <c:majorTickMark val="in"/>
        <c:minorTickMark val="none"/>
        <c:tickLblPos val="nextTo"/>
        <c:crossAx val="44522339"/>
        <c:crosses val="autoZero"/>
        <c:auto val="0"/>
        <c:lblOffset val="100"/>
        <c:tickLblSkip val="1"/>
        <c:noMultiLvlLbl val="0"/>
      </c:catAx>
      <c:valAx>
        <c:axId val="4452233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45992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G.B4.1.2 Literacy Data. Age 19-24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Age'!$D$6,'B.4 Age'!$D$10,'B.4 Age'!$D$14,'B.4 Age'!$D$18,'B.4 Age'!$D$22)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Age'!$E$6,'B.4 Age'!$E$10,'B.4 Age'!$E$14,'B.4 Age'!$E$18,'B.4 Age'!$E$22)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Age'!$F$6,'B.4 Age'!$F$10,'B.4 Age'!$F$14,'B.4 Age'!$F$18,'B.4 Age'!$F$22)</c:f>
              <c:numCache/>
            </c:numRef>
          </c:val>
        </c:ser>
        <c:axId val="65156732"/>
        <c:axId val="4953967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Age'!$G$6,'B.4 Age'!$G$10,'B.4 Age'!$G$14,'B.4 Age'!$G$18,'B.4 Age'!$G$22)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Age'!$H$6,'B.4 Age'!$H$10,'B.4 Age'!$H$14,'B.4 Age'!$H$18,'B.4 Age'!$H$22)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Age'!$I$6,'B.4 Age'!$I$10,'B.4 Age'!$I$14,'B.4 Age'!$I$18,'B.4 Age'!$I$22)</c:f>
              <c:numCache/>
            </c:numRef>
          </c:val>
          <c:smooth val="0"/>
        </c:ser>
        <c:axId val="43203910"/>
        <c:axId val="53290871"/>
      </c:line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39677"/>
        <c:crosses val="autoZero"/>
        <c:auto val="0"/>
        <c:lblOffset val="100"/>
        <c:tickLblSkip val="1"/>
        <c:noMultiLvlLbl val="0"/>
      </c:catAx>
      <c:valAx>
        <c:axId val="49539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6732"/>
        <c:crossesAt val="1"/>
        <c:crossBetween val="between"/>
        <c:dispUnits/>
      </c:valAx>
      <c:catAx>
        <c:axId val="43203910"/>
        <c:scaling>
          <c:orientation val="minMax"/>
        </c:scaling>
        <c:axPos val="b"/>
        <c:delete val="1"/>
        <c:majorTickMark val="in"/>
        <c:minorTickMark val="none"/>
        <c:tickLblPos val="nextTo"/>
        <c:crossAx val="53290871"/>
        <c:crosses val="autoZero"/>
        <c:auto val="0"/>
        <c:lblOffset val="100"/>
        <c:tickLblSkip val="1"/>
        <c:noMultiLvlLbl val="0"/>
      </c:catAx>
      <c:valAx>
        <c:axId val="5329087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32039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G.B4.2.1 Literacy Data. Proportion of enrolments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Age'!$L$5,'B.4 Age'!$L$10,'B.4 Age'!$L$15,'B.4 Age'!$L$20,'B.4 Age'!$L$25)</c:f>
              <c:strCache/>
            </c:strRef>
          </c:cat>
          <c:val>
            <c:numRef>
              <c:f>('B.4 Age'!$O$5,'B.4 Age'!$O$10,'B.4 Age'!$O$15,'B.4 Age'!$O$20,'B.4 Age'!$O$25)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Age'!$O$6,'B.4 Age'!$O$11,'B.4 Age'!$O$16,'B.4 Age'!$O$21,'B.4 Age'!$O$26)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Age'!$O$7,'B.4 Age'!$O$12,'B.4 Age'!$O$17,'B.4 Age'!$O$22,'B.4 Age'!$O$27)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Age'!$O$8,'B.4 Age'!$O$13,'B.4 Age'!$O$18,'B.4 Age'!$O$23,'B.4 Age'!$O$28)</c:f>
              <c:numCache/>
            </c:numRef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93265"/>
        <c:crosses val="autoZero"/>
        <c:auto val="0"/>
        <c:lblOffset val="100"/>
        <c:tickLblSkip val="1"/>
        <c:noMultiLvlLbl val="0"/>
      </c:catAx>
      <c:valAx>
        <c:axId val="2159326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9855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G.B4.3.1 'Valid' Literacy Data. Age 16-18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Age'!$X$5,'B.4 Age'!$X$9,'B.4 Age'!$X$13,'B.4 Age'!$X$17,'B.4 Age'!$X$21)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Age'!$Y$5,'B.4 Age'!$Y$9,'B.4 Age'!$Y$13,'B.4 Age'!$Y$17,'B.4 Age'!$Y$21)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Age'!$Z$5,'B.4 Age'!$Z$9,'B.4 Age'!$Z$13,'B.4 Age'!$Z$17,'B.4 Age'!$Z$21)</c:f>
              <c:numCache/>
            </c:numRef>
          </c:val>
        </c:ser>
        <c:axId val="60121658"/>
        <c:axId val="4224011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Age'!$AA$5,'B.4 Age'!$AA$9,'B.4 Age'!$AA$13,'B.4 Age'!$AA$17,'B.4 Age'!$AA$21)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Age'!$AB$5,'B.4 Age'!$AB$9,'B.4 Age'!$AB$13,'B.4 Age'!$AB$17,'B.4 Age'!$AB$21)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Age'!$AC$5,'B.4 Age'!$AC$9,'B.4 Age'!$AC$13,'B.4 Age'!$AC$17,'B.4 Age'!$AC$21)</c:f>
              <c:numCache/>
            </c:numRef>
          </c:val>
          <c:smooth val="0"/>
        </c:ser>
        <c:axId val="38016100"/>
        <c:axId val="6600581"/>
      </c:lineChart>
      <c:catAx>
        <c:axId val="6012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4011"/>
        <c:crosses val="autoZero"/>
        <c:auto val="0"/>
        <c:lblOffset val="100"/>
        <c:tickLblSkip val="1"/>
        <c:noMultiLvlLbl val="0"/>
      </c:catAx>
      <c:valAx>
        <c:axId val="4224011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21658"/>
        <c:crossesAt val="1"/>
        <c:crossBetween val="between"/>
        <c:dispUnits/>
      </c:valAx>
      <c:catAx>
        <c:axId val="38016100"/>
        <c:scaling>
          <c:orientation val="minMax"/>
        </c:scaling>
        <c:axPos val="b"/>
        <c:delete val="1"/>
        <c:majorTickMark val="in"/>
        <c:minorTickMark val="none"/>
        <c:tickLblPos val="nextTo"/>
        <c:crossAx val="6600581"/>
        <c:crosses val="autoZero"/>
        <c:auto val="0"/>
        <c:lblOffset val="100"/>
        <c:tickLblSkip val="1"/>
        <c:noMultiLvlLbl val="0"/>
      </c:catAx>
      <c:valAx>
        <c:axId val="660058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80161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G.B4.3.2 'Valid' Literacy Data. Age 19-24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Age'!$X$6,'B.4 Age'!$X$10,'B.4 Age'!$X$14,'B.4 Age'!$X$18,'B.4 Age'!$X$22)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Age'!$Y$6,'B.4 Age'!$Y$10,'B.4 Age'!$Y$14,'B.4 Age'!$Y$18,'B.4 Age'!$Y$22)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Age'!$Z$6,'B.4 Age'!$Z$10,'B.4 Age'!$Z$14,'B.4 Age'!$Z$18,'B.4 Age'!$Z$22)</c:f>
              <c:numCache/>
            </c:numRef>
          </c:val>
        </c:ser>
        <c:axId val="59405230"/>
        <c:axId val="6488502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Age'!$AA$6,'B.4 Age'!$AA$10,'B.4 Age'!$AA$14,'B.4 Age'!$AA$18,'B.4 Age'!$AA$22)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Age'!$AB$6,'B.4 Age'!$AB$10,'B.4 Age'!$AB$14,'B.4 Age'!$AB$18,'B.4 Age'!$AB$22)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Age'!$AC$6,'B.4 Age'!$AC$10,'B.4 Age'!$AC$14,'B.4 Age'!$AC$18,'B.4 Age'!$AC$22)</c:f>
              <c:numCache/>
            </c:numRef>
          </c:val>
          <c:smooth val="0"/>
        </c:ser>
        <c:axId val="47094296"/>
        <c:axId val="21195481"/>
      </c:lineChart>
      <c:catAx>
        <c:axId val="594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85023"/>
        <c:crosses val="autoZero"/>
        <c:auto val="0"/>
        <c:lblOffset val="100"/>
        <c:tickLblSkip val="1"/>
        <c:noMultiLvlLbl val="0"/>
      </c:catAx>
      <c:valAx>
        <c:axId val="64885023"/>
        <c:scaling>
          <c:orientation val="minMax"/>
          <c:max val="1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05230"/>
        <c:crossesAt val="1"/>
        <c:crossBetween val="between"/>
        <c:dispUnits/>
      </c:valAx>
      <c:catAx>
        <c:axId val="47094296"/>
        <c:scaling>
          <c:orientation val="minMax"/>
        </c:scaling>
        <c:axPos val="b"/>
        <c:delete val="1"/>
        <c:majorTickMark val="in"/>
        <c:minorTickMark val="none"/>
        <c:tickLblPos val="nextTo"/>
        <c:crossAx val="21195481"/>
        <c:crosses val="autoZero"/>
        <c:auto val="0"/>
        <c:lblOffset val="100"/>
        <c:tickLblSkip val="1"/>
        <c:noMultiLvlLbl val="0"/>
      </c:catAx>
      <c:valAx>
        <c:axId val="2119548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70942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G.B4.1.3 Literacy Data. Age 25-59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Age'!$D$7,'B.4 Age'!$D$11,'B.4 Age'!$D$15,'B.4 Age'!$D$19,'B.4 Age'!$D$23)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Age'!$E$7,'B.4 Age'!$E$11,'B.4 Age'!$E$15,'B.4 Age'!$E$19,'B.4 Age'!$E$23)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Age'!$F$7,'B.4 Age'!$F$11,'B.4 Age'!$F$15,'B.4 Age'!$F$19,'B.4 Age'!$F$23)</c:f>
              <c:numCache/>
            </c:numRef>
          </c:val>
        </c:ser>
        <c:axId val="56541602"/>
        <c:axId val="39112371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Age'!$G$7,'B.4 Age'!$G$11,'B.4 Age'!$G$15,'B.4 Age'!$G$19,'B.4 Age'!$G$23)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Age'!$H$7,'B.4 Age'!$H$11,'B.4 Age'!$H$15,'B.4 Age'!$H$19,'B.4 Age'!$H$23)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Age'!$I$7,'B.4 Age'!$I$11,'B.4 Age'!$I$15,'B.4 Age'!$I$19,'B.4 Age'!$I$23)</c:f>
              <c:numCache/>
            </c:numRef>
          </c:val>
          <c:smooth val="0"/>
        </c:ser>
        <c:axId val="16467020"/>
        <c:axId val="13985453"/>
      </c:lineChart>
      <c:catAx>
        <c:axId val="56541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112371"/>
        <c:crosses val="autoZero"/>
        <c:auto val="0"/>
        <c:lblOffset val="100"/>
        <c:tickLblSkip val="1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41602"/>
        <c:crossesAt val="1"/>
        <c:crossBetween val="between"/>
        <c:dispUnits/>
      </c:valAx>
      <c:catAx>
        <c:axId val="16467020"/>
        <c:scaling>
          <c:orientation val="minMax"/>
        </c:scaling>
        <c:axPos val="b"/>
        <c:delete val="1"/>
        <c:majorTickMark val="in"/>
        <c:minorTickMark val="none"/>
        <c:tickLblPos val="nextTo"/>
        <c:crossAx val="13985453"/>
        <c:crosses val="autoZero"/>
        <c:auto val="0"/>
        <c:lblOffset val="100"/>
        <c:tickLblSkip val="1"/>
        <c:noMultiLvlLbl val="0"/>
      </c:catAx>
      <c:valAx>
        <c:axId val="1398545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6467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G.B1.1.5 Literacy Data: Level 2, Key Skills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Qual'!$E$9,'B.1 Level &amp; Qual'!$E$15,'B.1 Level &amp; Qual'!$E$21,'B.1 Level &amp; Qual'!$E$27,'B.1 Level &amp; Qual'!$E$33)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Qual'!$F$9,'B.1 Level &amp; Qual'!$F$15,'B.1 Level &amp; Qual'!$F$21,'B.1 Level &amp; Qual'!$F$27,'B.1 Level &amp; Qual'!$F$33)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Qual'!$G$9,'B.1 Level &amp; Qual'!$G$15,'B.1 Level &amp; Qual'!$G$21,'B.1 Level &amp; Qual'!$G$27,'B.1 Level &amp; Qual'!$G$33)</c:f>
              <c:numCache/>
            </c:numRef>
          </c:val>
        </c:ser>
        <c:axId val="3703984"/>
        <c:axId val="33335857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Qual'!$H$9,'B.1 Level &amp; Qual'!$H$15,'B.1 Level &amp; Qual'!$H$21,'B.1 Level &amp; Qual'!$H$27,'B.1 Level &amp; Qual'!$H$33)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Qual'!$I$9,'B.1 Level &amp; Qual'!$I$15,'B.1 Level &amp; Qual'!$I$21,'B.1 Level &amp; Qual'!$I$27,'B.1 Level &amp; Qual'!$I$33)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Qual'!$J$9,'B.1 Level &amp; Qual'!$J$15,'B.1 Level &amp; Qual'!$J$21,'B.1 Level &amp; Qual'!$J$27,'B.1 Level &amp; Qual'!$J$33)</c:f>
              <c:numCache/>
            </c:numRef>
          </c:val>
          <c:smooth val="0"/>
        </c:ser>
        <c:axId val="31587258"/>
        <c:axId val="15849867"/>
      </c:lineChart>
      <c:catAx>
        <c:axId val="3703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335857"/>
        <c:crosses val="autoZero"/>
        <c:auto val="0"/>
        <c:lblOffset val="100"/>
        <c:tickLblSkip val="1"/>
        <c:noMultiLvlLbl val="0"/>
      </c:catAx>
      <c:valAx>
        <c:axId val="33335857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3984"/>
        <c:crossesAt val="1"/>
        <c:crossBetween val="between"/>
        <c:dispUnits/>
        <c:majorUnit val="20000"/>
      </c:valAx>
      <c:catAx>
        <c:axId val="31587258"/>
        <c:scaling>
          <c:orientation val="minMax"/>
        </c:scaling>
        <c:axPos val="b"/>
        <c:delete val="1"/>
        <c:majorTickMark val="in"/>
        <c:minorTickMark val="none"/>
        <c:tickLblPos val="nextTo"/>
        <c:crossAx val="15849867"/>
        <c:crosses val="autoZero"/>
        <c:auto val="0"/>
        <c:lblOffset val="100"/>
        <c:tickLblSkip val="1"/>
        <c:noMultiLvlLbl val="0"/>
      </c:catAx>
      <c:valAx>
        <c:axId val="1584986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15872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G.B4.1.4 Literacy Data. Age 60 and over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Age'!$D$8,'B.4 Age'!$D$12,'B.4 Age'!$D$16,'B.4 Age'!$D$20,'B.4 Age'!$D$24)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Age'!$E$8,'B.4 Age'!$E$12,'B.4 Age'!$E$16,'B.4 Age'!$E$20,'B.4 Age'!$E$24)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/>
            </c:strRef>
          </c:cat>
          <c:val>
            <c:numRef>
              <c:f>('B.4 Age'!$F$8,'B.4 Age'!$F$12,'B.4 Age'!$F$16,'B.4 Age'!$F$20,'B.4 Age'!$F$24)</c:f>
              <c:numCache/>
            </c:numRef>
          </c:val>
        </c:ser>
        <c:axId val="58760214"/>
        <c:axId val="5907987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Age'!$G$8,'B.4 Age'!$G$12,'B.4 Age'!$G$16,'B.4 Age'!$G$20,'B.4 Age'!$G$24)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Age'!$H$8,'B.4 Age'!$H$12,'B.4 Age'!$H$16,'B.4 Age'!$H$20,'B.4 Age'!$H$24)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Age'!$I$8,'B.4 Age'!$I$12,'B.4 Age'!$I$16,'B.4 Age'!$I$20,'B.4 Age'!$I$24)</c:f>
              <c:numCache/>
            </c:numRef>
          </c:val>
          <c:smooth val="0"/>
        </c:ser>
        <c:axId val="61956864"/>
        <c:axId val="20740865"/>
      </c:lineChart>
      <c:catAx>
        <c:axId val="58760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79879"/>
        <c:crosses val="autoZero"/>
        <c:auto val="0"/>
        <c:lblOffset val="100"/>
        <c:tickLblSkip val="1"/>
        <c:noMultiLvlLbl val="0"/>
      </c:catAx>
      <c:valAx>
        <c:axId val="59079879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60214"/>
        <c:crossesAt val="1"/>
        <c:crossBetween val="between"/>
        <c:dispUnits/>
      </c:valAx>
      <c:catAx>
        <c:axId val="61956864"/>
        <c:scaling>
          <c:orientation val="minMax"/>
        </c:scaling>
        <c:axPos val="b"/>
        <c:delete val="1"/>
        <c:majorTickMark val="in"/>
        <c:minorTickMark val="none"/>
        <c:tickLblPos val="nextTo"/>
        <c:crossAx val="20740865"/>
        <c:crosses val="autoZero"/>
        <c:auto val="0"/>
        <c:lblOffset val="100"/>
        <c:tickLblSkip val="1"/>
        <c:noMultiLvlLbl val="0"/>
      </c:catAx>
      <c:valAx>
        <c:axId val="2074086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19568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G.B4.2.2 Literacy Data. Proportion of completions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Age'!$L$5,'B.4 Age'!$L$10,'B.4 Age'!$L$15,'B.4 Age'!$L$20,'B.4 Age'!$L$25)</c:f>
              <c:strCache/>
            </c:strRef>
          </c:cat>
          <c:val>
            <c:numRef>
              <c:f>('B.4 Age'!$Q$5,'B.4 Age'!$Q$10,'B.4 Age'!$Q$15,'B.4 Age'!$Q$20,'B.4 Age'!$Q$25)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Age'!$Q$6,'B.4 Age'!$Q$11,'B.4 Age'!$Q$16,'B.4 Age'!$Q$21,'B.4 Age'!$Q$26)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Age'!$Q$7,'B.4 Age'!$Q$12,'B.4 Age'!$Q$17,'B.4 Age'!$Q$22,'B.4 Age'!$Q$27)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Age'!$Q$8,'B.4 Age'!$Q$13,'B.4 Age'!$Q$18,'B.4 Age'!$Q$23,'B.4 Age'!$Q$28)</c:f>
              <c:numCache/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475"/>
        <c:crosses val="autoZero"/>
        <c:auto val="0"/>
        <c:lblOffset val="100"/>
        <c:tickLblSkip val="1"/>
        <c:noMultiLvlLbl val="0"/>
      </c:catAx>
      <c:valAx>
        <c:axId val="2288475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2450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G.B4.2.3 Literacy Data. Proportion of achievements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Age'!$L$5,'B.4 Age'!$L$10,'B.4 Age'!$L$15,'B.4 Age'!$L$20,'B.4 Age'!$L$25)</c:f>
              <c:strCache/>
            </c:strRef>
          </c:cat>
          <c:val>
            <c:numRef>
              <c:f>('B.4 Age'!$S$5,'B.4 Age'!$S$10,'B.4 Age'!$S$15,'B.4 Age'!$S$20,'B.4 Age'!$S$25)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Age'!$S$6,'B.4 Age'!$S$11,'B.4 Age'!$S$16,'B.4 Age'!$S$21,'B.4 Age'!$S$26)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Age'!$S$7,'B.4 Age'!$S$12,'B.4 Age'!$S$17,'B.4 Age'!$S$22,'B.4 Age'!$S$27)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Age'!$S$8,'B.4 Age'!$S$13,'B.4 Age'!$S$18,'B.4 Age'!$S$23,'B.4 Age'!$S$28)</c:f>
              <c:numCache/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8757"/>
        <c:crosses val="autoZero"/>
        <c:auto val="0"/>
        <c:lblOffset val="100"/>
        <c:tickLblSkip val="1"/>
        <c:noMultiLvlLbl val="0"/>
      </c:catAx>
      <c:valAx>
        <c:axId val="51148757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059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G.B4.3.3 'Valid' Literacy Data. Age 25-59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Age'!$X$7,'B.4 Age'!$X$11,'B.4 Age'!$X$15,'B.4 Age'!$X$19,'B.4 Age'!$X$23)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Age'!$Y$7,'B.4 Age'!$Y$11,'B.4 Age'!$Y$15,'B.4 Age'!$Y$19,'B.4 Age'!$Y$23)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Age'!$Z$7,'B.4 Age'!$Z$11,'B.4 Age'!$Z$15,'B.4 Age'!$Z$19,'B.4 Age'!$Z$23)</c:f>
              <c:numCache/>
            </c:numRef>
          </c:val>
        </c:ser>
        <c:axId val="57685630"/>
        <c:axId val="4940862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Age'!$AA$7,'B.4 Age'!$AA$11,'B.4 Age'!$AA$15,'B.4 Age'!$AA$19,'B.4 Age'!$AA$23)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Age'!$AB$7,'B.4 Age'!$AB$11,'B.4 Age'!$AB$15,'B.4 Age'!$AB$19,'B.4 Age'!$AB$23)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Age'!$AC$7,'B.4 Age'!$AC$11,'B.4 Age'!$AC$15,'B.4 Age'!$AC$19,'B.4 Age'!$AC$23)</c:f>
              <c:numCache/>
            </c:numRef>
          </c:val>
          <c:smooth val="0"/>
        </c:ser>
        <c:axId val="42024424"/>
        <c:axId val="42675497"/>
      </c:lineChart>
      <c:catAx>
        <c:axId val="57685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408623"/>
        <c:crosses val="autoZero"/>
        <c:auto val="0"/>
        <c:lblOffset val="100"/>
        <c:tickLblSkip val="1"/>
        <c:noMultiLvlLbl val="0"/>
      </c:catAx>
      <c:valAx>
        <c:axId val="49408623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85630"/>
        <c:crossesAt val="1"/>
        <c:crossBetween val="between"/>
        <c:dispUnits/>
      </c:valAx>
      <c:catAx>
        <c:axId val="42024424"/>
        <c:scaling>
          <c:orientation val="minMax"/>
        </c:scaling>
        <c:axPos val="b"/>
        <c:delete val="1"/>
        <c:majorTickMark val="in"/>
        <c:minorTickMark val="none"/>
        <c:tickLblPos val="nextTo"/>
        <c:crossAx val="42675497"/>
        <c:crosses val="autoZero"/>
        <c:auto val="0"/>
        <c:lblOffset val="100"/>
        <c:tickLblSkip val="1"/>
        <c:noMultiLvlLbl val="0"/>
      </c:catAx>
      <c:valAx>
        <c:axId val="4267549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20244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G.B4.3.4 'Valid' Literacy Data. Age 60 and over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Age'!$X$8,'B.4 Age'!$X$12,'B.4 Age'!$X$16,'B.4 Age'!$X$20,'B.4 Age'!$X$24)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Age'!$Y$8,'B.4 Age'!$Y$12,'B.4 Age'!$Y$16,'B.4 Age'!$Y$20,'B.4 Age'!$Y$24)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Age'!$V$5,'B.4 Age'!$V$9,'B.4 Age'!$V$13,'B.4 Age'!$V$17,'B.4 Age'!$V$21)</c:f>
              <c:strCache/>
            </c:strRef>
          </c:cat>
          <c:val>
            <c:numRef>
              <c:f>('B.4 Age'!$Z$8,'B.4 Age'!$Z$12,'B.4 Age'!$Z$16,'B.4 Age'!$Z$20,'B.4 Age'!$Z$24)</c:f>
              <c:numCache/>
            </c:numRef>
          </c:val>
        </c:ser>
        <c:axId val="48535154"/>
        <c:axId val="3416320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Age'!$AA$8,'B.4 Age'!$AA$12,'B.4 Age'!$AA$16,'B.4 Age'!$AA$20,'B.4 Age'!$AA$24)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Age'!$AB$8,'B.4 Age'!$AB$12,'B.4 Age'!$AB$16,'B.4 Age'!$AB$20,'B.4 Age'!$AB$24)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Age'!$AC$8,'B.4 Age'!$AC$12,'B.4 Age'!$AC$16,'B.4 Age'!$AC$20,'B.4 Age'!$AC$24)</c:f>
              <c:numCache/>
            </c:numRef>
          </c:val>
          <c:smooth val="0"/>
        </c:ser>
        <c:axId val="39033372"/>
        <c:axId val="15756029"/>
      </c:line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63203"/>
        <c:crosses val="autoZero"/>
        <c:auto val="0"/>
        <c:lblOffset val="100"/>
        <c:tickLblSkip val="1"/>
        <c:noMultiLvlLbl val="0"/>
      </c:catAx>
      <c:valAx>
        <c:axId val="34163203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35154"/>
        <c:crossesAt val="1"/>
        <c:crossBetween val="between"/>
        <c:dispUnits/>
      </c:valAx>
      <c:catAx>
        <c:axId val="39033372"/>
        <c:scaling>
          <c:orientation val="minMax"/>
        </c:scaling>
        <c:axPos val="b"/>
        <c:delete val="1"/>
        <c:majorTickMark val="in"/>
        <c:minorTickMark val="none"/>
        <c:tickLblPos val="nextTo"/>
        <c:crossAx val="15756029"/>
        <c:crosses val="autoZero"/>
        <c:auto val="0"/>
        <c:lblOffset val="100"/>
        <c:tickLblSkip val="1"/>
        <c:noMultiLvlLbl val="0"/>
      </c:catAx>
      <c:valAx>
        <c:axId val="1575602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90333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G.B4.4.1 'Valid' Literacy Data. Proportion of enrolments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Age'!$AI$5,'B.4 Age'!$AI$10,'B.4 Age'!$AI$15,'B.4 Age'!$AI$20,'B.4 Age'!$AI$25)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Age'!$AI$6,'B.4 Age'!$AI$11,'B.4 Age'!$AI$16,'B.4 Age'!$AI$21,'B.4 Age'!$AI$26)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Age'!$AI$7,'B.4 Age'!$AI$12,'B.4 Age'!$AI$17,'B.4 Age'!$AI$22,'B.4 Age'!$AI$27)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Age'!$AI$8,'B.4 Age'!$AI$13,'B.4 Age'!$AI$18,'B.4 Age'!$AI$23,'B.4 Age'!$AI$28)</c:f>
              <c:numCache/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auto val="0"/>
        <c:lblOffset val="100"/>
        <c:tickLblSkip val="1"/>
        <c:noMultiLvlLbl val="0"/>
      </c:catAx>
      <c:valAx>
        <c:axId val="1169943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75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G.B4.4.2 'Valid' Literacy Data. Proportion of completions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Age'!$AK$5,'B.4 Age'!$AK$10,'B.4 Age'!$AK$15,'B.4 Age'!$AK$20,'B.4 Age'!$AK$25)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Age'!$AK$6,'B.4 Age'!$AK$11,'B.4 Age'!$AK$16,'B.4 Age'!$AK$21,'B.4 Age'!$AK$26)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Age'!$AK$7,'B.4 Age'!$AK$12,'B.4 Age'!$AK$17,'B.4 Age'!$AK$22,'B.4 Age'!$AK$27)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Age'!$AF$5,'B.4 Age'!$AF$10,'B.4 Age'!$AF$15,'B.4 Age'!$AF$20,'B.4 Age'!$AF$25)</c:f>
              <c:strCache/>
            </c:strRef>
          </c:cat>
          <c:val>
            <c:numRef>
              <c:f>('B.4 Age'!$AK$8,'B.4 Age'!$AK$13,'B.4 Age'!$AK$18,'B.4 Age'!$AK$23,'B.4 Age'!$AK$28)</c:f>
              <c:numCache/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auto val="0"/>
        <c:lblOffset val="100"/>
        <c:tickLblSkip val="1"/>
        <c:noMultiLvlLbl val="0"/>
      </c:catAx>
      <c:valAx>
        <c:axId val="27656529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0529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G.B4.4.3 'Valid' Literacy Data. Proportion of achievements within each year, by age band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'B.4 Age'!$M$5</c:f>
              <c:strCache>
                <c:ptCount val="1"/>
                <c:pt idx="0">
                  <c:v>16-18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('B.4 Age'!$L$5,'B.4 Age'!$L$10,'B.4 Age'!$L$15,'B.4 Age'!$L$20,'B.4 Age'!$L$25)</c:f>
              <c:strCache/>
            </c:strRef>
          </c:cat>
          <c:val>
            <c:numRef>
              <c:f>('B.4 Age'!$AM$5,'B.4 Age'!$AM$10,'B.4 Age'!$AM$15,'B.4 Age'!$AM$20,'B.4 Age'!$AM$25)</c:f>
              <c:numCache/>
            </c:numRef>
          </c:val>
          <c:smooth val="0"/>
        </c:ser>
        <c:ser>
          <c:idx val="3"/>
          <c:order val="1"/>
          <c:tx>
            <c:strRef>
              <c:f>'B.4 Age'!$M$6</c:f>
              <c:strCache>
                <c:ptCount val="1"/>
                <c:pt idx="0">
                  <c:v>19-24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Age'!$AM$6,'B.4 Age'!$AM$11,'B.4 Age'!$AM$16,'B.4 Age'!$AM$21,'B.4 Age'!$AM$26)</c:f>
              <c:numCache/>
            </c:numRef>
          </c:val>
          <c:smooth val="0"/>
        </c:ser>
        <c:ser>
          <c:idx val="0"/>
          <c:order val="2"/>
          <c:tx>
            <c:strRef>
              <c:f>'B.4 Age'!$M$12</c:f>
              <c:strCache>
                <c:ptCount val="1"/>
                <c:pt idx="0">
                  <c:v>25-59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Age'!$AM$7,'B.4 Age'!$AM$12,'B.4 Age'!$AM$17,'B.4 Age'!$AM$22,'B.4 Age'!$AM$27)</c:f>
              <c:numCache/>
            </c:numRef>
          </c:val>
          <c:smooth val="0"/>
        </c:ser>
        <c:ser>
          <c:idx val="4"/>
          <c:order val="3"/>
          <c:tx>
            <c:strRef>
              <c:f>'B.4 Age'!$M$8</c:f>
              <c:strCache>
                <c:ptCount val="1"/>
                <c:pt idx="0">
                  <c:v>60 AND over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('B.4 Age'!$AM$8,'B.4 Age'!$AM$13,'B.4 Age'!$AM$18,'B.4 Age'!$AM$23,'B.4 Age'!$AM$28)</c:f>
              <c:numCache/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auto val="0"/>
        <c:lblOffset val="100"/>
        <c:tickLblSkip val="1"/>
        <c:noMultiLvlLbl val="0"/>
      </c:catAx>
      <c:valAx>
        <c:axId val="25586347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758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G.B5.1.1 Literacy Data. Level 2. Proportion of completed/enrolled, by gender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Female (C/E)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Level'!$H$7,'B.5 Gender &amp; Level'!$H$13,'B.5 Gender &amp; Level'!$H$19,'B.5 Gender &amp; Level'!$H$25,'B.5 Gender &amp; Level'!$H$31)</c:f>
              <c:numCache/>
            </c:numRef>
          </c:val>
          <c:smooth val="0"/>
        </c:ser>
        <c:ser>
          <c:idx val="4"/>
          <c:order val="1"/>
          <c:tx>
            <c:v>Male (C/E)</c:v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Level'!$H$10,'B.5 Gender &amp; Level'!$H$16,'B.5 Gender &amp; Level'!$H$22,'B.5 Gender &amp; Level'!$H$28,'B.5 Gender &amp; Level'!$H$34)</c:f>
              <c:numCache/>
            </c:numRef>
          </c:val>
          <c:smooth val="0"/>
        </c:ser>
        <c:ser>
          <c:idx val="0"/>
          <c:order val="2"/>
          <c:tx>
            <c:v>Female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('B.5 Gender &amp; Level'!$I$7,'B.5 Gender &amp; Level'!$I$13,'B.5 Gender &amp; Level'!$I$19,'B.5 Gender &amp; Level'!$I$25,'B.5 Gender &amp; Level'!$I$31)</c:f>
              <c:numCache/>
            </c:numRef>
          </c:val>
          <c:smooth val="0"/>
        </c:ser>
        <c:ser>
          <c:idx val="2"/>
          <c:order val="3"/>
          <c:tx>
            <c:v>Male (A/E)</c:v>
          </c:tx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('B.5 Gender &amp; Level'!$I$10,'B.5 Gender &amp; Level'!$I$16,'B.5 Gender &amp; Level'!$I$22,'B.5 Gender &amp; Level'!$I$28,'B.5 Gender &amp; Level'!$I$34)</c:f>
              <c:numCache/>
            </c:numRef>
          </c:val>
          <c:smooth val="0"/>
        </c:ser>
        <c:ser>
          <c:idx val="3"/>
          <c:order val="4"/>
          <c:tx>
            <c:v>Female (A/C)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('B.5 Gender &amp; Level'!$J$7,'B.5 Gender &amp; Level'!$J$13,'B.5 Gender &amp; Level'!$J$19,'B.5 Gender &amp; Level'!$J$25,'B.5 Gender &amp; Level'!$J$31)</c:f>
              <c:numCache/>
            </c:numRef>
          </c:val>
          <c:smooth val="0"/>
        </c:ser>
        <c:ser>
          <c:idx val="5"/>
          <c:order val="5"/>
          <c:tx>
            <c:v>Male (A/C)</c:v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('B.5 Gender &amp; Level'!$J$10,'B.5 Gender &amp; Level'!$J$16,'B.5 Gender &amp; Level'!$J$22,'B.5 Gender &amp; Level'!$J$28,'B.5 Gender &amp; Level'!$J$34)</c:f>
              <c:numCache/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auto val="0"/>
        <c:lblOffset val="100"/>
        <c:tickLblSkip val="1"/>
        <c:noMultiLvlLbl val="0"/>
      </c:catAx>
      <c:valAx>
        <c:axId val="592281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Copleted/Enroled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8950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G.B5.2.1 Literacy Data: Total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('B.2 Gender'!$F$5,'B.2 Gender'!$F$7,'B.2 Gender'!$F$9,'B.2 Gender'!$F$11,'B.2 Gender'!$F$13)</c:f>
              <c:numCache>
                <c:ptCount val="5"/>
                <c:pt idx="0">
                  <c:v>96466</c:v>
                </c:pt>
                <c:pt idx="1">
                  <c:v>124297</c:v>
                </c:pt>
                <c:pt idx="2">
                  <c:v>190065</c:v>
                </c:pt>
                <c:pt idx="3">
                  <c:v>240744</c:v>
                </c:pt>
                <c:pt idx="4">
                  <c:v>304498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('B.2 Gender'!$F$6,'B.2 Gender'!$F$8,'B.2 Gender'!$F$10,'B.2 Gender'!$F$12,'B.2 Gender'!$F$14)</c:f>
              <c:numCache>
                <c:ptCount val="5"/>
                <c:pt idx="0">
                  <c:v>75495</c:v>
                </c:pt>
                <c:pt idx="1">
                  <c:v>94403</c:v>
                </c:pt>
                <c:pt idx="2">
                  <c:v>137174</c:v>
                </c:pt>
                <c:pt idx="3">
                  <c:v>182328</c:v>
                </c:pt>
                <c:pt idx="4">
                  <c:v>234617</c:v>
                </c:pt>
              </c:numCache>
            </c:numRef>
          </c:val>
        </c:ser>
        <c:axId val="63291726"/>
        <c:axId val="32754623"/>
      </c:barChart>
      <c:catAx>
        <c:axId val="632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 val="autoZero"/>
        <c:auto val="1"/>
        <c:lblOffset val="100"/>
        <c:noMultiLvlLbl val="0"/>
      </c:catAx>
      <c:valAx>
        <c:axId val="3275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G.B1.1.6 Literacy Data: Level 2, GCSE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Qual'!$E$10,'B.1 Level &amp; Qual'!$E$16,'B.1 Level &amp; Qual'!$E$22,'B.1 Level &amp; Qual'!$E$28,'B.1 Level &amp; Qual'!$E$34)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Qual'!$F$10,'B.1 Level &amp; Qual'!$F$16,'B.1 Level &amp; Qual'!$F$22,'B.1 Level &amp; Qual'!$F$28,'B.1 Level &amp; Qual'!$F$34)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Qual'!$G$10,'B.1 Level &amp; Qual'!$G$16,'B.1 Level &amp; Qual'!$G$22,'B.1 Level &amp; Qual'!$G$28,'B.1 Level &amp; Qual'!$G$34)</c:f>
              <c:numCache/>
            </c:numRef>
          </c:val>
        </c:ser>
        <c:axId val="8431076"/>
        <c:axId val="8770821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Qual'!$H$10,'B.1 Level &amp; Qual'!$H$16,'B.1 Level &amp; Qual'!$H$22,'B.1 Level &amp; Qual'!$H$28,'B.1 Level &amp; Qual'!$H$34)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Qual'!$I$10,'B.1 Level &amp; Qual'!$I$16,'B.1 Level &amp; Qual'!$I$22,'B.1 Level &amp; Qual'!$I$28,'B.1 Level &amp; Qual'!$I$34)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 Level &amp; Qual'!$B$5,'B.1 Level &amp; Qual'!$B$11,'B.1 Level &amp; Qual'!$B$17,'B.1 Level &amp; Qual'!$B$23,'B.1 Level &amp; Qual'!$B$29)</c:f>
              <c:strCache/>
            </c:strRef>
          </c:cat>
          <c:val>
            <c:numRef>
              <c:f>('B.1 Level &amp; Qual'!$J$10,'B.1 Level &amp; Qual'!$J$16,'B.1 Level &amp; Qual'!$J$22,'B.1 Level &amp; Qual'!$J$28,'B.1 Level &amp; Qual'!$J$34)</c:f>
              <c:numCache/>
            </c:numRef>
          </c:val>
          <c:smooth val="0"/>
        </c:ser>
        <c:axId val="11828526"/>
        <c:axId val="39347871"/>
      </c:lineChart>
      <c:catAx>
        <c:axId val="843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70821"/>
        <c:crosses val="autoZero"/>
        <c:auto val="0"/>
        <c:lblOffset val="100"/>
        <c:tickLblSkip val="1"/>
        <c:noMultiLvlLbl val="0"/>
      </c:catAx>
      <c:valAx>
        <c:axId val="8770821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31076"/>
        <c:crossesAt val="1"/>
        <c:crossBetween val="between"/>
        <c:dispUnits/>
        <c:majorUnit val="10000"/>
      </c:valAx>
      <c:catAx>
        <c:axId val="11828526"/>
        <c:scaling>
          <c:orientation val="minMax"/>
        </c:scaling>
        <c:axPos val="b"/>
        <c:delete val="1"/>
        <c:majorTickMark val="in"/>
        <c:minorTickMark val="none"/>
        <c:tickLblPos val="nextTo"/>
        <c:crossAx val="39347871"/>
        <c:crosses val="autoZero"/>
        <c:auto val="0"/>
        <c:lblOffset val="100"/>
        <c:tickLblSkip val="1"/>
        <c:noMultiLvlLbl val="0"/>
      </c:catAx>
      <c:valAx>
        <c:axId val="3934787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18285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G.B5.2.2 Literacy Data: Entry level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Level'!$G$5,'B.5 Gender &amp; Level'!$G$11,'B.5 Gender &amp; Level'!$G$17,'B.5 Gender &amp; Level'!$G$23,'B.5 Gender &amp; Level'!$G$29)</c:f>
              <c:numCache/>
            </c:numRef>
          </c:val>
        </c:ser>
        <c:ser>
          <c:idx val="1"/>
          <c:order val="1"/>
          <c:tx>
            <c:v>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Level'!$G$8,'B.5 Gender &amp; Level'!$G$14,'B.5 Gender &amp; Level'!$G$20,'B.5 Gender &amp; Level'!$G$26,'B.5 Gender &amp; Level'!$G$32)</c:f>
              <c:numCache/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auto val="1"/>
        <c:lblOffset val="100"/>
        <c:noMultiLvlLbl val="0"/>
      </c:catAx>
      <c:valAx>
        <c:axId val="3587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G.B5.2.3 Literacy Data: Level 1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Level'!$G$6,'B.5 Gender &amp; Level'!$G$12,'B.5 Gender &amp; Level'!$G$18,'B.5 Gender &amp; Level'!$G$24,'B.5 Gender &amp; Level'!$G$30)</c:f>
              <c:numCache/>
            </c:numRef>
          </c:val>
        </c:ser>
        <c:ser>
          <c:idx val="1"/>
          <c:order val="1"/>
          <c:tx>
            <c:v>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Level'!$G$9,'B.5 Gender &amp; Level'!$G$15,'B.5 Gender &amp; Level'!$G$21,'B.5 Gender &amp; Level'!$G$27,'B.5 Gender &amp; Level'!$G$33)</c:f>
              <c:numCache/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 val="autoZero"/>
        <c:auto val="1"/>
        <c:lblOffset val="100"/>
        <c:noMultiLvlLbl val="0"/>
      </c:catAx>
      <c:valAx>
        <c:axId val="20499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G.B5.2.4 Literacy Data: Level 2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Level'!$G$7,'B.5 Gender &amp; Level'!$G$13,'B.5 Gender &amp; Level'!$G$19,'B.5 Gender &amp; Level'!$G$25,'B.5 Gender &amp; Level'!$G$31)</c:f>
              <c:numCache/>
            </c:numRef>
          </c:val>
        </c:ser>
        <c:ser>
          <c:idx val="1"/>
          <c:order val="1"/>
          <c:tx>
            <c:v>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('B.5 Gender &amp; Level'!$B$5,'B.5 Gender &amp; Level'!$B$11,'B.5 Gender &amp; Level'!$B$17,'B.5 Gender &amp; Level'!$B$23,'B.5 Gender &amp; Level'!$B$29)</c:f>
              <c:strCache/>
            </c:strRef>
          </c:cat>
          <c:val>
            <c:numRef>
              <c:f>('B.5 Gender &amp; Level'!$G$10,'B.5 Gender &amp; Level'!$G$16,'B.5 Gender &amp; Level'!$G$22,'B.5 Gender &amp; Level'!$G$28,'B.5 Gender &amp; Level'!$G$34)</c:f>
              <c:numCache/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870669"/>
        <c:crosses val="autoZero"/>
        <c:auto val="1"/>
        <c:lblOffset val="100"/>
        <c:noMultiLvlLbl val="0"/>
      </c:catAx>
      <c:valAx>
        <c:axId val="498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G.B6.1.1 Literacy Data: Total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'B.3 Ethnicity'!$C$188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Ethnicity'!$B$188,'B.3 Ethnicity'!$B$193,'B.3 Ethnicity'!$B$198,'B.3 Ethnicity'!$B$203,'B.3 Ethnicity'!$B$208)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('B.3 Ethnicity'!$F$188,'B.3 Ethnicity'!$F$193,'B.3 Ethnicity'!$F$198,'B.3 Ethnicity'!$F$203,'B.3 Ethnicity'!$F$208)</c:f>
              <c:numCache>
                <c:ptCount val="5"/>
                <c:pt idx="0">
                  <c:v>112935</c:v>
                </c:pt>
                <c:pt idx="1">
                  <c:v>141401</c:v>
                </c:pt>
                <c:pt idx="2">
                  <c:v>231138</c:v>
                </c:pt>
                <c:pt idx="3">
                  <c:v>318355</c:v>
                </c:pt>
                <c:pt idx="4">
                  <c:v>414183</c:v>
                </c:pt>
              </c:numCache>
            </c:numRef>
          </c:val>
        </c:ser>
        <c:ser>
          <c:idx val="1"/>
          <c:order val="1"/>
          <c:tx>
            <c:strRef>
              <c:f>'B.3 Ethnicity'!$C$189</c:f>
              <c:strCache>
                <c:ptCount val="1"/>
                <c:pt idx="0">
                  <c:v>Asian*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('B.3 Ethnicity'!$B$188,'B.3 Ethnicity'!$B$193,'B.3 Ethnicity'!$B$198,'B.3 Ethnicity'!$B$203,'B.3 Ethnicity'!$B$208)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('B.3 Ethnicity'!$F$189,'B.3 Ethnicity'!$F$194,'B.3 Ethnicity'!$F$199,'B.3 Ethnicity'!$F$204,'B.3 Ethnicity'!$F$209)</c:f>
              <c:numCache>
                <c:ptCount val="5"/>
                <c:pt idx="0">
                  <c:v>14801</c:v>
                </c:pt>
                <c:pt idx="1">
                  <c:v>19310</c:v>
                </c:pt>
                <c:pt idx="2">
                  <c:v>27224</c:v>
                </c:pt>
                <c:pt idx="3">
                  <c:v>31042</c:v>
                </c:pt>
                <c:pt idx="4">
                  <c:v>34378</c:v>
                </c:pt>
              </c:numCache>
            </c:numRef>
          </c:val>
        </c:ser>
        <c:ser>
          <c:idx val="2"/>
          <c:order val="2"/>
          <c:tx>
            <c:strRef>
              <c:f>'B.3 Ethnicity'!$C$190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('B.3 Ethnicity'!$F$190,'B.3 Ethnicity'!$F$195,'B.3 Ethnicity'!$F$200,'B.3 Ethnicity'!$F$205,'B.3 Ethnicity'!$F$210)</c:f>
              <c:numCache>
                <c:ptCount val="5"/>
                <c:pt idx="0">
                  <c:v>12055</c:v>
                </c:pt>
                <c:pt idx="1">
                  <c:v>17883</c:v>
                </c:pt>
                <c:pt idx="2">
                  <c:v>25348</c:v>
                </c:pt>
                <c:pt idx="3">
                  <c:v>32387</c:v>
                </c:pt>
                <c:pt idx="4">
                  <c:v>40692</c:v>
                </c:pt>
              </c:numCache>
            </c:numRef>
          </c:val>
        </c:ser>
        <c:ser>
          <c:idx val="3"/>
          <c:order val="3"/>
          <c:tx>
            <c:strRef>
              <c:f>'B.3 Ethnicity'!$C$191</c:f>
              <c:strCache>
                <c:ptCount val="1"/>
                <c:pt idx="0">
                  <c:v>Chinese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('B.3 Ethnicity'!$F$191,'B.3 Ethnicity'!$F$196,'B.3 Ethnicity'!$F$201,'B.3 Ethnicity'!$F$206,'B.3 Ethnicity'!$F$211)</c:f>
              <c:numCache>
                <c:ptCount val="5"/>
                <c:pt idx="0">
                  <c:v>1423</c:v>
                </c:pt>
                <c:pt idx="1">
                  <c:v>1870</c:v>
                </c:pt>
                <c:pt idx="2">
                  <c:v>2699</c:v>
                </c:pt>
                <c:pt idx="3">
                  <c:v>2808</c:v>
                </c:pt>
                <c:pt idx="4">
                  <c:v>3546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noMultiLvlLbl val="0"/>
      </c:catAx>
      <c:valAx>
        <c:axId val="12992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G.B6.1.2 Literacy Data: Entry level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'B.6 Ethnicity &amp; Level'!$C$116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Level'!$G$116,'B.6 Ethnicity &amp; Level'!$G$131,'B.6 Ethnicity &amp; Level'!$G$146,'B.6 Ethnicity &amp; Level'!$G$161,'B.6 Ethnicity &amp; Level'!$G$176)</c:f>
              <c:numCache/>
            </c:numRef>
          </c:val>
        </c:ser>
        <c:ser>
          <c:idx val="1"/>
          <c:order val="1"/>
          <c:tx>
            <c:strRef>
              <c:f>'B.6 Ethnicity &amp; Level'!$C$119</c:f>
              <c:strCache>
                <c:ptCount val="1"/>
                <c:pt idx="0">
                  <c:v>Asian*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Level'!$G$119,'B.6 Ethnicity &amp; Level'!$G$134,'B.6 Ethnicity &amp; Level'!$G$149,'B.6 Ethnicity &amp; Level'!$G$164,'B.6 Ethnicity &amp; Level'!$G$179)</c:f>
              <c:numCache/>
            </c:numRef>
          </c:val>
        </c:ser>
        <c:ser>
          <c:idx val="2"/>
          <c:order val="2"/>
          <c:tx>
            <c:strRef>
              <c:f>'B.6 Ethnicity &amp; Level'!$C$122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Level'!$G$122,'B.6 Ethnicity &amp; Level'!$G$137,'B.6 Ethnicity &amp; Level'!$G$152,'B.6 Ethnicity &amp; Level'!$G$167,'B.6 Ethnicity &amp; Level'!$G$182)</c:f>
              <c:numCache/>
            </c:numRef>
          </c:val>
        </c:ser>
        <c:ser>
          <c:idx val="3"/>
          <c:order val="3"/>
          <c:tx>
            <c:strRef>
              <c:f>'B.6 Ethnicity &amp; Level'!$C$125</c:f>
              <c:strCache>
                <c:ptCount val="1"/>
                <c:pt idx="0">
                  <c:v>Chinese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Level'!$G$125,'B.6 Ethnicity &amp; Level'!$G$140,'B.6 Ethnicity &amp; Level'!$G$155,'B.6 Ethnicity &amp; Level'!$G$170,'B.6 Ethnicity &amp; Level'!$G$185)</c:f>
              <c:numCache/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auto val="1"/>
        <c:lblOffset val="100"/>
        <c:noMultiLvlLbl val="0"/>
      </c:catAx>
      <c:valAx>
        <c:axId val="4574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G.B6.1.3 Literacy Data: Level 1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'B.6 Ethnicity &amp; Level'!$C$116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Level'!$G$117,'B.6 Ethnicity &amp; Level'!$G$132,'B.6 Ethnicity &amp; Level'!$G$147,'B.6 Ethnicity &amp; Level'!$G$162,'B.6 Ethnicity &amp; Level'!$G$177)</c:f>
              <c:numCache/>
            </c:numRef>
          </c:val>
        </c:ser>
        <c:ser>
          <c:idx val="1"/>
          <c:order val="1"/>
          <c:tx>
            <c:strRef>
              <c:f>'B.6 Ethnicity &amp; Level'!$C$119</c:f>
              <c:strCache>
                <c:ptCount val="1"/>
                <c:pt idx="0">
                  <c:v>Asian*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Level'!$G$120,'B.6 Ethnicity &amp; Level'!$G$135,'B.6 Ethnicity &amp; Level'!$G$150,'B.6 Ethnicity &amp; Level'!$G$165,'B.6 Ethnicity &amp; Level'!$G$180)</c:f>
              <c:numCache/>
            </c:numRef>
          </c:val>
        </c:ser>
        <c:ser>
          <c:idx val="2"/>
          <c:order val="2"/>
          <c:tx>
            <c:strRef>
              <c:f>'B.6 Ethnicity &amp; Level'!$C$122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Level'!$G$123,'B.6 Ethnicity &amp; Level'!$G$138,'B.6 Ethnicity &amp; Level'!$G$153,'B.6 Ethnicity &amp; Level'!$G$168,'B.6 Ethnicity &amp; Level'!$G$183)</c:f>
              <c:numCache/>
            </c:numRef>
          </c:val>
        </c:ser>
        <c:ser>
          <c:idx val="3"/>
          <c:order val="3"/>
          <c:tx>
            <c:strRef>
              <c:f>'B.6 Ethnicity &amp; Level'!$C$125</c:f>
              <c:strCache>
                <c:ptCount val="1"/>
                <c:pt idx="0">
                  <c:v>Chinese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Level'!$G$126,'B.6 Ethnicity &amp; Level'!$G$141,'B.6 Ethnicity &amp; Level'!$G$156,'B.6 Ethnicity &amp; Level'!$G$171,'B.6 Ethnicity &amp; Level'!$G$186)</c:f>
              <c:numCache/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 val="autoZero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G.B6.1.4 Literacy Data: Level 2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'B.6 Ethnicity &amp; Level'!$C$116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Level'!$G$118,'B.6 Ethnicity &amp; Level'!$G$133,'B.6 Ethnicity &amp; Level'!$G$148,'B.6 Ethnicity &amp; Level'!$G$163,'B.6 Ethnicity &amp; Level'!$G$178)</c:f>
              <c:numCache/>
            </c:numRef>
          </c:val>
        </c:ser>
        <c:ser>
          <c:idx val="1"/>
          <c:order val="1"/>
          <c:tx>
            <c:strRef>
              <c:f>'B.6 Ethnicity &amp; Level'!$C$119</c:f>
              <c:strCache>
                <c:ptCount val="1"/>
                <c:pt idx="0">
                  <c:v>Asian*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Level'!$G$121,'B.6 Ethnicity &amp; Level'!$G$136,'B.6 Ethnicity &amp; Level'!$G$151,'B.6 Ethnicity &amp; Level'!$G$166,'B.6 Ethnicity &amp; Level'!$G$181)</c:f>
              <c:numCache/>
            </c:numRef>
          </c:val>
        </c:ser>
        <c:ser>
          <c:idx val="2"/>
          <c:order val="2"/>
          <c:tx>
            <c:strRef>
              <c:f>'B.6 Ethnicity &amp; Level'!$C$122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Level'!$G$124,'B.6 Ethnicity &amp; Level'!$G$139,'B.6 Ethnicity &amp; Level'!$G$154,'B.6 Ethnicity &amp; Level'!$G$169,'B.6 Ethnicity &amp; Level'!$G$184)</c:f>
              <c:numCache/>
            </c:numRef>
          </c:val>
        </c:ser>
        <c:ser>
          <c:idx val="3"/>
          <c:order val="3"/>
          <c:tx>
            <c:strRef>
              <c:f>'B.6 Ethnicity &amp; Level'!$C$125</c:f>
              <c:strCache>
                <c:ptCount val="1"/>
                <c:pt idx="0">
                  <c:v>Chinese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/>
            </c:strRef>
          </c:cat>
          <c:val>
            <c:numRef>
              <c:f>('B.6 Ethnicity &amp; Level'!$G$127,'B.6 Ethnicity &amp; Level'!$G$142,'B.6 Ethnicity &amp; Level'!$G$157,'B.6 Ethnicity &amp; Level'!$G$172,'B.6 Ethnicity &amp; Level'!$G$187)</c:f>
              <c:numCache/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G.B7.1.1 Literacy Data: Total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'B.4 Age'!$C$5</c:f>
              <c:strCache>
                <c:ptCount val="1"/>
                <c:pt idx="0">
                  <c:v>16-18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('B.4 Age'!$F$5,'B.4 Age'!$F$9,'B.4 Age'!$F$13,'B.4 Age'!$F$17,'B.4 Age'!$F$21)</c:f>
              <c:numCache>
                <c:ptCount val="5"/>
                <c:pt idx="0">
                  <c:v>67599</c:v>
                </c:pt>
                <c:pt idx="1">
                  <c:v>77856</c:v>
                </c:pt>
                <c:pt idx="2">
                  <c:v>79591</c:v>
                </c:pt>
                <c:pt idx="3">
                  <c:v>108389</c:v>
                </c:pt>
                <c:pt idx="4">
                  <c:v>149815</c:v>
                </c:pt>
              </c:numCache>
            </c:numRef>
          </c:val>
        </c:ser>
        <c:ser>
          <c:idx val="1"/>
          <c:order val="1"/>
          <c:tx>
            <c:strRef>
              <c:f>'B.4 Age'!$C$6</c:f>
              <c:strCache>
                <c:ptCount val="1"/>
                <c:pt idx="0">
                  <c:v>19-24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('B.4 Age'!$F$6,'B.4 Age'!$F$10,'B.4 Age'!$F$14,'B.4 Age'!$F$18,'B.4 Age'!$F$22)</c:f>
              <c:numCache>
                <c:ptCount val="5"/>
                <c:pt idx="0">
                  <c:v>18688</c:v>
                </c:pt>
                <c:pt idx="1">
                  <c:v>24997</c:v>
                </c:pt>
                <c:pt idx="2">
                  <c:v>40075</c:v>
                </c:pt>
                <c:pt idx="3">
                  <c:v>57221</c:v>
                </c:pt>
                <c:pt idx="4">
                  <c:v>79895</c:v>
                </c:pt>
              </c:numCache>
            </c:numRef>
          </c:val>
        </c:ser>
        <c:ser>
          <c:idx val="2"/>
          <c:order val="2"/>
          <c:tx>
            <c:strRef>
              <c:f>'B.4 Age'!$C$7</c:f>
              <c:strCache>
                <c:ptCount val="1"/>
                <c:pt idx="0">
                  <c:v>25-59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('B.4 Age'!$F$7,'B.4 Age'!$F$11,'B.4 Age'!$F$15,'B.4 Age'!$F$19,'B.4 Age'!$F$23)</c:f>
              <c:numCache>
                <c:ptCount val="5"/>
                <c:pt idx="0">
                  <c:v>73805</c:v>
                </c:pt>
                <c:pt idx="1">
                  <c:v>100844</c:v>
                </c:pt>
                <c:pt idx="2">
                  <c:v>179016</c:v>
                </c:pt>
                <c:pt idx="3">
                  <c:v>222016</c:v>
                </c:pt>
                <c:pt idx="4">
                  <c:v>269559</c:v>
                </c:pt>
              </c:numCache>
            </c:numRef>
          </c:val>
        </c:ser>
        <c:ser>
          <c:idx val="3"/>
          <c:order val="3"/>
          <c:tx>
            <c:strRef>
              <c:f>'B.4 Age'!$C$8</c:f>
              <c:strCache>
                <c:ptCount val="1"/>
                <c:pt idx="0">
                  <c:v>60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('B.4 Age'!$B$5,'B.4 Age'!$B$9,'B.4 Age'!$B$13,'B.4 Age'!$B$17,'B.4 Age'!$B$21)</c:f>
              <c:strCache>
                <c:ptCount val="5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</c:strCache>
            </c:strRef>
          </c:cat>
          <c:val>
            <c:numRef>
              <c:f>('B.4 Age'!$F$8,'B.4 Age'!$F$12,'B.4 Age'!$F$16,'B.4 Age'!$F$20,'B.4 Age'!$F$24)</c:f>
              <c:numCache>
                <c:ptCount val="5"/>
                <c:pt idx="0">
                  <c:v>7964</c:v>
                </c:pt>
                <c:pt idx="1">
                  <c:v>10652</c:v>
                </c:pt>
                <c:pt idx="2">
                  <c:v>25135</c:v>
                </c:pt>
                <c:pt idx="3">
                  <c:v>31284</c:v>
                </c:pt>
                <c:pt idx="4">
                  <c:v>35248</c:v>
                </c:pt>
              </c:numCache>
            </c:numRef>
          </c:val>
        </c:ser>
        <c:axId val="48174110"/>
        <c:axId val="30913807"/>
      </c:bar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G.B7.1.2 Literacy Data: Entry level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'B.7 Age &amp; Level'!$C$5</c:f>
              <c:strCache>
                <c:ptCount val="1"/>
                <c:pt idx="0">
                  <c:v>16-18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Level'!$G$5,'B.7 Age &amp; Level'!$G$17,'B.7 Age &amp; Level'!$G$29,'B.7 Age &amp; Level'!$G$41,'B.7 Age &amp; Level'!$G$53)</c:f>
              <c:numCache/>
            </c:numRef>
          </c:val>
        </c:ser>
        <c:ser>
          <c:idx val="1"/>
          <c:order val="1"/>
          <c:tx>
            <c:strRef>
              <c:f>'B.7 Age &amp; Level'!$C$8</c:f>
              <c:strCache>
                <c:ptCount val="1"/>
                <c:pt idx="0">
                  <c:v>19-24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Level'!$G$8,'B.7 Age &amp; Level'!$G$20,'B.7 Age &amp; Level'!$G$32,'B.7 Age &amp; Level'!$G$44,'B.7 Age &amp; Level'!$G$56)</c:f>
              <c:numCache/>
            </c:numRef>
          </c:val>
        </c:ser>
        <c:ser>
          <c:idx val="2"/>
          <c:order val="2"/>
          <c:tx>
            <c:strRef>
              <c:f>'B.7 Age &amp; Level'!$C$11</c:f>
              <c:strCache>
                <c:ptCount val="1"/>
                <c:pt idx="0">
                  <c:v>25-59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Level'!$G$11,'B.7 Age &amp; Level'!$G$23,'B.7 Age &amp; Level'!$G$35,'B.7 Age &amp; Level'!$G$47,'B.7 Age &amp; Level'!$G$59)</c:f>
              <c:numCache/>
            </c:numRef>
          </c:val>
        </c:ser>
        <c:ser>
          <c:idx val="3"/>
          <c:order val="3"/>
          <c:tx>
            <c:strRef>
              <c:f>'B.7 Age &amp; Level'!$C$14</c:f>
              <c:strCache>
                <c:ptCount val="1"/>
                <c:pt idx="0">
                  <c:v>60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Level'!$G$14,'B.7 Age &amp; Level'!$G$26,'B.7 Age &amp; Level'!$G$38,'B.7 Age &amp; Level'!$G$50,'B.7 Age &amp; Level'!$G$62)</c:f>
              <c:numCache/>
            </c:numRef>
          </c:val>
        </c:ser>
        <c:axId val="9788808"/>
        <c:axId val="20990409"/>
      </c:barChart>
      <c:catAx>
        <c:axId val="9788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G.B7.1.3 Literacy Data: Level 1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'B.7 Age &amp; Level'!$C$5</c:f>
              <c:strCache>
                <c:ptCount val="1"/>
                <c:pt idx="0">
                  <c:v>16-18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Level'!$G$6,'B.7 Age &amp; Level'!$G$18,'B.7 Age &amp; Level'!$G$30,'B.7 Age &amp; Level'!$G$42,'B.7 Age &amp; Level'!$G$54)</c:f>
              <c:numCache/>
            </c:numRef>
          </c:val>
        </c:ser>
        <c:ser>
          <c:idx val="1"/>
          <c:order val="1"/>
          <c:tx>
            <c:strRef>
              <c:f>'B.7 Age &amp; Level'!$C$8</c:f>
              <c:strCache>
                <c:ptCount val="1"/>
                <c:pt idx="0">
                  <c:v>19-24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Level'!$G$9,'B.7 Age &amp; Level'!$G$21,'B.7 Age &amp; Level'!$G$33,'B.7 Age &amp; Level'!$G$45,'B.7 Age &amp; Level'!$G$57)</c:f>
              <c:numCache/>
            </c:numRef>
          </c:val>
        </c:ser>
        <c:ser>
          <c:idx val="2"/>
          <c:order val="2"/>
          <c:tx>
            <c:strRef>
              <c:f>'B.7 Age &amp; Level'!$C$11</c:f>
              <c:strCache>
                <c:ptCount val="1"/>
                <c:pt idx="0">
                  <c:v>25-59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Level'!$G$12,'B.7 Age &amp; Level'!$G$24,'B.7 Age &amp; Level'!$G$36,'B.7 Age &amp; Level'!$G$48,'B.7 Age &amp; Level'!$G$60)</c:f>
              <c:numCache/>
            </c:numRef>
          </c:val>
        </c:ser>
        <c:ser>
          <c:idx val="3"/>
          <c:order val="3"/>
          <c:tx>
            <c:strRef>
              <c:f>'B.7 Age &amp; Level'!$C$14</c:f>
              <c:strCache>
                <c:ptCount val="1"/>
                <c:pt idx="0">
                  <c:v>60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Level'!$G$15,'B.7 Age &amp; Level'!$G$27,'B.7 Age &amp; Level'!$G$39,'B.7 Age &amp; Level'!$G$51,'B.7 Age &amp; Level'!$G$63)</c:f>
              <c:numCache/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59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G.B1.2.1 Literacy Data. 2004/5. Level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Qual'!$D$32,'B.1 Level &amp; Qual'!$D$33,'B.1 Level &amp; Qual'!$D$34)</c:f>
              <c:strCache/>
            </c:strRef>
          </c:cat>
          <c:val>
            <c:numRef>
              <c:f>'B.1 Level &amp; Qual'!$E$32:$E$34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 Level &amp; Qual'!$D$32,'B.1 Level &amp; Qual'!$D$33,'B.1 Level &amp; Qual'!$D$34)</c:f>
              <c:strCache/>
            </c:strRef>
          </c:cat>
          <c:val>
            <c:numRef>
              <c:f>'B.1 Level &amp; Qual'!$F$32:$F$34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 Level &amp; Qual'!$D$32,'B.1 Level &amp; Qual'!$D$33,'B.1 Level &amp; Qual'!$D$34)</c:f>
              <c:strCache/>
            </c:strRef>
          </c:cat>
          <c:val>
            <c:numRef>
              <c:f>'B.1 Level &amp; Qual'!$G$32:$G$34</c:f>
              <c:numCache/>
            </c:numRef>
          </c:val>
        </c:ser>
        <c:axId val="18586520"/>
        <c:axId val="33060953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'B.1 Level &amp; Qual'!$H$32:$H$34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'B.1 Level &amp; Qual'!$I$32:$I$34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'B.1 Level &amp; Qual'!$J$32:$J$34</c:f>
              <c:numCache/>
            </c:numRef>
          </c:val>
          <c:smooth val="0"/>
        </c:ser>
        <c:axId val="29113122"/>
        <c:axId val="60691507"/>
      </c:lineChart>
      <c:catAx>
        <c:axId val="18586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60953"/>
        <c:crosses val="autoZero"/>
        <c:auto val="0"/>
        <c:lblOffset val="100"/>
        <c:tickLblSkip val="1"/>
        <c:noMultiLvlLbl val="0"/>
      </c:catAx>
      <c:valAx>
        <c:axId val="33060953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86520"/>
        <c:crossesAt val="1"/>
        <c:crossBetween val="between"/>
        <c:dispUnits/>
        <c:majorUnit val="20000"/>
      </c:valAx>
      <c:catAx>
        <c:axId val="29113122"/>
        <c:scaling>
          <c:orientation val="minMax"/>
        </c:scaling>
        <c:axPos val="b"/>
        <c:delete val="1"/>
        <c:majorTickMark val="in"/>
        <c:minorTickMark val="none"/>
        <c:tickLblPos val="nextTo"/>
        <c:crossAx val="60691507"/>
        <c:crosses val="autoZero"/>
        <c:auto val="0"/>
        <c:lblOffset val="100"/>
        <c:tickLblSkip val="1"/>
        <c:noMultiLvlLbl val="0"/>
      </c:catAx>
      <c:valAx>
        <c:axId val="6069150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91131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G.B7.1.4 Literacy Data: Level 2 achievements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'B.7 Age &amp; Level'!$C$5</c:f>
              <c:strCache>
                <c:ptCount val="1"/>
                <c:pt idx="0">
                  <c:v>16-18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Level'!$G$7,'B.7 Age &amp; Level'!$G$19,'B.7 Age &amp; Level'!$G$31,'B.7 Age &amp; Level'!$G$43,'B.7 Age &amp; Level'!$G$55)</c:f>
              <c:numCache/>
            </c:numRef>
          </c:val>
        </c:ser>
        <c:ser>
          <c:idx val="1"/>
          <c:order val="1"/>
          <c:tx>
            <c:strRef>
              <c:f>'B.7 Age &amp; Level'!$C$8</c:f>
              <c:strCache>
                <c:ptCount val="1"/>
                <c:pt idx="0">
                  <c:v>19-24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Level'!$G$10,'B.7 Age &amp; Level'!$G$22,'B.7 Age &amp; Level'!$G$34,'B.7 Age &amp; Level'!$G$46,'B.7 Age &amp; Level'!$G$58)</c:f>
              <c:numCache/>
            </c:numRef>
          </c:val>
        </c:ser>
        <c:ser>
          <c:idx val="2"/>
          <c:order val="2"/>
          <c:tx>
            <c:strRef>
              <c:f>'B.7 Age &amp; Level'!$C$11</c:f>
              <c:strCache>
                <c:ptCount val="1"/>
                <c:pt idx="0">
                  <c:v>25-59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Level'!$G$13,'B.7 Age &amp; Level'!$G$25,'B.7 Age &amp; Level'!$G$37,'B.7 Age &amp; Level'!$G$49,'B.7 Age &amp; Level'!$G$61)</c:f>
              <c:numCache/>
            </c:numRef>
          </c:val>
        </c:ser>
        <c:ser>
          <c:idx val="3"/>
          <c:order val="3"/>
          <c:tx>
            <c:strRef>
              <c:f>'B.7 Age &amp; Level'!$C$14</c:f>
              <c:strCache>
                <c:ptCount val="1"/>
                <c:pt idx="0">
                  <c:v>60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('B.6 Ethnicity &amp; Level'!$B$116,'B.6 Ethnicity &amp; Level'!$B$131,'B.6 Ethnicity &amp; Level'!$B$146,'B.6 Ethnicity &amp; Level'!$B$161,'B.6 Ethnicity &amp; Level'!$B$176)</c:f>
              <c:strCache>
                <c:ptCount val="5"/>
                <c:pt idx="0">
                  <c:v>2000/1</c:v>
                </c:pt>
                <c:pt idx="1">
                  <c:v>2001/2</c:v>
                </c:pt>
                <c:pt idx="2">
                  <c:v>2002/3</c:v>
                </c:pt>
                <c:pt idx="3">
                  <c:v>2003/4</c:v>
                </c:pt>
                <c:pt idx="4">
                  <c:v>2004/5</c:v>
                </c:pt>
              </c:strCache>
            </c:strRef>
          </c:cat>
          <c:val>
            <c:numRef>
              <c:f>('B.7 Age &amp; Level'!$G$16,'B.7 Age &amp; Level'!$G$28,'B.7 Age &amp; Level'!$G$40,'B.7 Age &amp; Level'!$G$52,'B.7 Age &amp; Level'!$G$64)</c:f>
              <c:numCache/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Achievement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8726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G.B8.1.1 Literacy. FE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Provision'!$D$5,'B.8 Provision'!$D$6,'B.8 Provision'!$D$7,'B.8 Provision'!$D$9,'B.8 Provision'!$D$11)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Provision'!$E$5,'B.8 Provision'!$E$6,'B.8 Provision'!$E$7,'B.8 Provision'!$E$9,'B.8 Provision'!$E$11)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Provision'!$F$5,'B.8 Provision'!$F$6,'B.8 Provision'!$F$7,'B.8 Provision'!$F$9,'B.8 Provision'!$F$11)</c:f>
              <c:numCache/>
            </c:numRef>
          </c:val>
        </c:ser>
        <c:axId val="29059206"/>
        <c:axId val="6020626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Provision'!$G$5,'B.8 Provision'!$G$6,'B.8 Provision'!$G$7,'B.8 Provision'!$G$9,'B.8 Provision'!$G$11)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Provision'!$H$5,'B.8 Provision'!$H$6,'B.8 Provision'!$H$7,'B.8 Provision'!$H$9,'B.8 Provision'!$H$11)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Provision'!$I$5,'B.8 Provision'!$I$6,'B.8 Provision'!$I$7,'B.8 Provision'!$I$9,'B.8 Provision'!$I$11)</c:f>
              <c:numCache/>
            </c:numRef>
          </c:val>
          <c:smooth val="0"/>
        </c:ser>
        <c:axId val="4985456"/>
        <c:axId val="44869105"/>
      </c:line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06263"/>
        <c:crosses val="autoZero"/>
        <c:auto val="0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59206"/>
        <c:crossesAt val="1"/>
        <c:crossBetween val="between"/>
        <c:dispUnits/>
      </c:valAx>
      <c:catAx>
        <c:axId val="4985456"/>
        <c:scaling>
          <c:orientation val="minMax"/>
        </c:scaling>
        <c:axPos val="b"/>
        <c:delete val="1"/>
        <c:majorTickMark val="in"/>
        <c:minorTickMark val="none"/>
        <c:tickLblPos val="nextTo"/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9854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G.B8.1.2 Literacy. WBL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Provision'!$D$8,'B.8 Provision'!$D$10,'B.8 Provision'!$D$12)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Provision'!$E$8,'B.8 Provision'!$E$10,'B.8 Provision'!$E$12)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Provision'!$F$8,'B.8 Provision'!$F$10,'B.8 Provision'!$F$12)</c:f>
              <c:numCache/>
            </c:numRef>
          </c:val>
        </c:ser>
        <c:axId val="1168762"/>
        <c:axId val="1051885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Provision'!$G$8,'B.8 Provision'!$G$10,'B.8 Provision'!$G$12)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Provision'!$H$8,'B.8 Provision'!$H$10,'B.8 Provision'!$H$12)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Provision'!$B$7,'B.8 Provision'!$B$9,'B.8 Provision'!$B$11)</c:f>
              <c:strCache/>
            </c:strRef>
          </c:cat>
          <c:val>
            <c:numRef>
              <c:f>('B.8 Provision'!$I$8,'B.8 Provision'!$I$10,'B.8 Provision'!$I$12)</c:f>
              <c:numCache/>
            </c:numRef>
          </c:val>
          <c:smooth val="0"/>
        </c:ser>
        <c:axId val="27560868"/>
        <c:axId val="46721221"/>
      </c:lineChart>
      <c:catAx>
        <c:axId val="11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18859"/>
        <c:crosses val="autoZero"/>
        <c:auto val="0"/>
        <c:lblOffset val="100"/>
        <c:tickLblSkip val="1"/>
        <c:noMultiLvlLbl val="0"/>
      </c:catAx>
      <c:valAx>
        <c:axId val="1051885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8762"/>
        <c:crossesAt val="1"/>
        <c:crossBetween val="between"/>
        <c:dispUnits/>
      </c:valAx>
      <c:catAx>
        <c:axId val="27560868"/>
        <c:scaling>
          <c:orientation val="minMax"/>
        </c:scaling>
        <c:axPos val="b"/>
        <c:delete val="1"/>
        <c:majorTickMark val="in"/>
        <c:minorTickMark val="none"/>
        <c:tickLblPos val="nextTo"/>
        <c:crossAx val="46721221"/>
        <c:crosses val="autoZero"/>
        <c:auto val="0"/>
        <c:lblOffset val="100"/>
        <c:tickLblSkip val="1"/>
        <c:noMultiLvlLbl val="0"/>
      </c:catAx>
      <c:valAx>
        <c:axId val="4672122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75608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G.B8.2.1 Literacy Data. Proportion of enrolments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Provision'!$O$5,'B.8 Provision'!$O$8,'B.8 Provision'!$O$11)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Provision'!$O$6,'B.8 Provision'!$O$9,'B.8 Provision'!$O$12)</c:f>
              <c:numCache/>
            </c:numRef>
          </c:val>
          <c:smooth val="0"/>
        </c:ser>
        <c:marker val="1"/>
        <c:axId val="17837806"/>
        <c:axId val="26322527"/>
      </c:line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22527"/>
        <c:crosses val="max"/>
        <c:auto val="0"/>
        <c:lblOffset val="100"/>
        <c:tickLblSkip val="1"/>
        <c:noMultiLvlLbl val="0"/>
      </c:catAx>
      <c:valAx>
        <c:axId val="26322527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3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G.B8.2.2 Literacy Data. Proportion of completions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Provision'!$Q$5,'B.8 Provision'!$Q$8,'B.8 Provision'!$Q$11)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Provision'!$Q$6,'B.8 Provision'!$Q$9,'B.8 Provision'!$Q$12)</c:f>
              <c:numCache/>
            </c:numRef>
          </c:val>
          <c:smooth val="0"/>
        </c:ser>
        <c:marker val="1"/>
        <c:axId val="35576152"/>
        <c:axId val="51749913"/>
      </c:lineChart>
      <c:cat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49913"/>
        <c:crosses val="max"/>
        <c:auto val="0"/>
        <c:lblOffset val="100"/>
        <c:tickLblSkip val="1"/>
        <c:noMultiLvlLbl val="0"/>
      </c:catAx>
      <c:valAx>
        <c:axId val="51749913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7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G.B8.2.3 Literacy Data. Proportion of achievements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Provision'!$S$5,'B.8 Provision'!$S$8,'B.8 Provision'!$S$11)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Provision'!$S$6,'B.8 Provision'!$S$9,'B.8 Provision'!$S$12)</c:f>
              <c:numCache/>
            </c:numRef>
          </c:val>
          <c:smooth val="0"/>
        </c:ser>
        <c:marker val="1"/>
        <c:axId val="63096034"/>
        <c:axId val="30993395"/>
      </c:line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3395"/>
        <c:crosses val="max"/>
        <c:auto val="0"/>
        <c:lblOffset val="100"/>
        <c:tickLblSkip val="1"/>
        <c:noMultiLvlLbl val="0"/>
      </c:catAx>
      <c:valAx>
        <c:axId val="30993395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96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G.B8.3.1 Literacy. 'Valid' FE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Provision'!$X$5,'B.8 Provision'!$X$6,'B.8 Provision'!$X$7,'B.8 Provision'!$X$9,'B.8 Provision'!$X$11)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Provision'!$Y$5,'B.8 Provision'!$Y$6,'B.8 Provision'!$Y$7,'B.8 Provision'!$Y$9,'B.8 Provision'!$Y$11)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Provision'!$Z$5,'B.8 Provision'!$Z$6,'B.8 Provision'!$Z$7,'B.8 Provision'!$Z$9,'B.8 Provision'!$Z$11)</c:f>
              <c:numCache/>
            </c:numRef>
          </c:val>
        </c:ser>
        <c:axId val="10505100"/>
        <c:axId val="2743703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Provision'!$AA$5,'B.8 Provision'!$AA$6,'B.8 Provision'!$AA$7,'B.8 Provision'!$AA$9,'B.8 Provision'!$AA$11)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Provision'!$AB$5,'B.8 Provision'!$AB$6,'B.8 Provision'!$AB$7,'B.8 Provision'!$AB$9,'B.8 Provision'!$AB$11)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Provision'!$B$5,'B.8 Provision'!$B$6,'B.8 Provision'!$B$7,'B.8 Provision'!$B$9,'B.8 Provision'!$B$11)</c:f>
              <c:strCache/>
            </c:strRef>
          </c:cat>
          <c:val>
            <c:numRef>
              <c:f>('B.8 Provision'!$AC$5,'B.8 Provision'!$AC$6,'B.8 Provision'!$AC$7,'B.8 Provision'!$AC$9,'B.8 Provision'!$AC$11)</c:f>
              <c:numCache/>
            </c:numRef>
          </c:val>
          <c:smooth val="0"/>
        </c:ser>
        <c:axId val="45606742"/>
        <c:axId val="7807495"/>
      </c:lineChart>
      <c:catAx>
        <c:axId val="1050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37037"/>
        <c:crosses val="autoZero"/>
        <c:auto val="0"/>
        <c:lblOffset val="100"/>
        <c:tickLblSkip val="1"/>
        <c:noMultiLvlLbl val="0"/>
      </c:catAx>
      <c:valAx>
        <c:axId val="27437037"/>
        <c:scaling>
          <c:orientation val="minMax"/>
          <c:max val="9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05100"/>
        <c:crossesAt val="1"/>
        <c:crossBetween val="between"/>
        <c:dispUnits/>
      </c:valAx>
      <c:catAx>
        <c:axId val="45606742"/>
        <c:scaling>
          <c:orientation val="minMax"/>
        </c:scaling>
        <c:axPos val="b"/>
        <c:delete val="1"/>
        <c:majorTickMark val="in"/>
        <c:minorTickMark val="none"/>
        <c:tickLblPos val="nextTo"/>
        <c:crossAx val="7807495"/>
        <c:crosses val="autoZero"/>
        <c:auto val="0"/>
        <c:lblOffset val="100"/>
        <c:tickLblSkip val="1"/>
        <c:noMultiLvlLbl val="0"/>
      </c:catAx>
      <c:valAx>
        <c:axId val="780749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56067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G.B8.3.2 Literacy. 'Valid' WBL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Provision'!$X$8,'B.8 Provision'!$X$10,'B.8 Provision'!$X$12)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Provision'!$Y$8,'B.8 Provision'!$Y$10,'B.8 Provision'!$Y$12)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Provision'!$Z$8,'B.8 Provision'!$Z$10,'B.8 Provision'!$Z$12)</c:f>
              <c:numCache/>
            </c:numRef>
          </c:val>
        </c:ser>
        <c:axId val="3158592"/>
        <c:axId val="2842732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Provision'!$AA$8,'B.8 Provision'!$AA$10,'B.8 Provision'!$AA$12)</c:f>
              <c:numCache/>
            </c:numRef>
          </c:val>
          <c:smooth val="0"/>
        </c:ser>
        <c:ser>
          <c:idx val="3"/>
          <c:order val="4"/>
          <c:tx>
            <c:v>%Achieved (A/T)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Provision'!$AB$8,'B.8 Provision'!$AB$10,'B.8 Provision'!$AB$12)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Provision'!$V$7,'B.8 Provision'!$V$9,'B.8 Provision'!$V$11)</c:f>
              <c:strCache/>
            </c:strRef>
          </c:cat>
          <c:val>
            <c:numRef>
              <c:f>('B.8 Provision'!$AC$8,'B.8 Provision'!$AC$10,'B.8 Provision'!$AC$12)</c:f>
              <c:numCache/>
            </c:numRef>
          </c:val>
          <c:smooth val="0"/>
        </c:ser>
        <c:axId val="54519370"/>
        <c:axId val="20912283"/>
      </c:lineChart>
      <c:catAx>
        <c:axId val="315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427329"/>
        <c:crosses val="autoZero"/>
        <c:auto val="0"/>
        <c:lblOffset val="100"/>
        <c:tickLblSkip val="1"/>
        <c:noMultiLvlLbl val="0"/>
      </c:catAx>
      <c:valAx>
        <c:axId val="28427329"/>
        <c:scaling>
          <c:orientation val="minMax"/>
          <c:max val="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8592"/>
        <c:crossesAt val="1"/>
        <c:crossBetween val="between"/>
        <c:dispUnits/>
      </c:valAx>
      <c:catAx>
        <c:axId val="54519370"/>
        <c:scaling>
          <c:orientation val="minMax"/>
        </c:scaling>
        <c:axPos val="b"/>
        <c:delete val="1"/>
        <c:majorTickMark val="in"/>
        <c:minorTickMark val="none"/>
        <c:tickLblPos val="nextTo"/>
        <c:crossAx val="20912283"/>
        <c:crosses val="autoZero"/>
        <c:auto val="0"/>
        <c:lblOffset val="100"/>
        <c:tickLblSkip val="1"/>
        <c:noMultiLvlLbl val="0"/>
      </c:catAx>
      <c:valAx>
        <c:axId val="2091228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5451937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G.B8.4.1 'Valid' Literacy Data. Proportion of enrolments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Provision'!$AF$5,'B.8 Provision'!$AF$8,'B.8 Provision'!$AF$11)</c:f>
              <c:strCache/>
            </c:strRef>
          </c:cat>
          <c:val>
            <c:numRef>
              <c:f>('B.8 Provision'!$AI$5,'B.8 Provision'!$AI$8,'B.8 Provision'!$AI$11)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Provision'!$AF$5,'B.8 Provision'!$AF$8,'B.8 Provision'!$AF$11)</c:f>
              <c:strCache/>
            </c:strRef>
          </c:cat>
          <c:val>
            <c:numRef>
              <c:f>('B.8 Provision'!$AI$6,'B.8 Provision'!$AI$9,'B.8 Provision'!$AI$12)</c:f>
              <c:numCache/>
            </c:numRef>
          </c:val>
          <c:smooth val="0"/>
        </c:ser>
        <c:marker val="1"/>
        <c:axId val="53992820"/>
        <c:axId val="16173333"/>
      </c:line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3333"/>
        <c:crosses val="max"/>
        <c:auto val="0"/>
        <c:lblOffset val="100"/>
        <c:tickLblSkip val="1"/>
        <c:noMultiLvlLbl val="0"/>
      </c:catAx>
      <c:valAx>
        <c:axId val="16173333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G.B8.4.2 'Valid' Literacy Data. Proportion of completions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Provision'!$AK$5,'B.8 Provision'!$AK$8,'B.8 Provision'!$AK$11)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Provision'!$AK$6,'B.8 Provision'!$AK$9,'B.8 Provision'!$AK$12)</c:f>
              <c:numCache/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1567"/>
        <c:crosses val="max"/>
        <c:auto val="0"/>
        <c:lblOffset val="100"/>
        <c:tickLblSkip val="1"/>
        <c:noMultiLvlLbl val="0"/>
      </c:catAx>
      <c:valAx>
        <c:axId val="34971567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2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G.B2.1.1 Literacy Data: Female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Gender'!$D$5,'B.2 Gender'!$D$7,'B.2 Gender'!$D$9,'B.2 Gender'!$D$11,'B.2 Gender'!$D$13)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Gender'!$E$5,'B.2 Gender'!$E$7,'B.2 Gender'!$E$9,'B.2 Gender'!$E$11,'B.2 Gender'!$E$13)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Gender'!$F$5,'B.2 Gender'!$F$7,'B.2 Gender'!$F$9,'B.2 Gender'!$F$11,'B.2 Gender'!$F$13)</c:f>
              <c:numCache/>
            </c:numRef>
          </c:val>
        </c:ser>
        <c:axId val="9352652"/>
        <c:axId val="17065005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Gender'!$G$5,'B.2 Gender'!$G$7,'B.2 Gender'!$G$9,'B.2 Gender'!$G$11,'B.2 Gender'!$G$13)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Gender'!$H$5,'B.2 Gender'!$H$7,'B.2 Gender'!$H$9,'B.2 Gender'!$H$11,'B.2 Gender'!$H$13)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Gender'!$I$5,'B.2 Gender'!$I$7,'B.2 Gender'!$I$9,'B.2 Gender'!$I$11,'B.2 Gender'!$I$13)</c:f>
              <c:numCache/>
            </c:numRef>
          </c:val>
          <c:smooth val="0"/>
        </c:ser>
        <c:axId val="19367318"/>
        <c:axId val="40088135"/>
      </c:lineChart>
      <c:catAx>
        <c:axId val="935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65005"/>
        <c:crosses val="autoZero"/>
        <c:auto val="0"/>
        <c:lblOffset val="100"/>
        <c:tickLblSkip val="1"/>
        <c:noMultiLvlLbl val="0"/>
      </c:catAx>
      <c:valAx>
        <c:axId val="17065005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52652"/>
        <c:crossesAt val="1"/>
        <c:crossBetween val="between"/>
        <c:dispUnits/>
      </c:valAx>
      <c:catAx>
        <c:axId val="19367318"/>
        <c:scaling>
          <c:orientation val="minMax"/>
        </c:scaling>
        <c:axPos val="b"/>
        <c:delete val="1"/>
        <c:majorTickMark val="in"/>
        <c:minorTickMark val="none"/>
        <c:tickLblPos val="nextTo"/>
        <c:crossAx val="40088135"/>
        <c:crosses val="autoZero"/>
        <c:auto val="0"/>
        <c:lblOffset val="100"/>
        <c:tickLblSkip val="1"/>
        <c:noMultiLvlLbl val="0"/>
      </c:catAx>
      <c:valAx>
        <c:axId val="4008813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936731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G.B8.4.3 'Valid' Literacy Data. Proportion of achievements within each year, by provision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'B.8 Provision'!$M$5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Provision'!$AM$5,'B.8 Provision'!$AM$8,'B.8 Provision'!$AM$11)</c:f>
              <c:numCache/>
            </c:numRef>
          </c:val>
          <c:smooth val="0"/>
        </c:ser>
        <c:ser>
          <c:idx val="4"/>
          <c:order val="1"/>
          <c:tx>
            <c:strRef>
              <c:f>'B.8 Provision'!$M$6</c:f>
              <c:strCache>
                <c:ptCount val="1"/>
                <c:pt idx="0">
                  <c:v>WBL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('B.8 Provision'!$L$5,'B.8 Provision'!$L$8,'B.8 Provision'!$L$11)</c:f>
              <c:strCache/>
            </c:strRef>
          </c:cat>
          <c:val>
            <c:numRef>
              <c:f>('B.8 Provision'!$AM$6,'B.8 Provision'!$AM$9,'B.8 Provision'!$AM$12)</c:f>
              <c:numCache/>
            </c:numRef>
          </c:val>
          <c:smooth val="0"/>
        </c:ser>
        <c:marker val="1"/>
        <c:axId val="46308648"/>
        <c:axId val="14124649"/>
      </c:lineChart>
      <c:catAx>
        <c:axId val="4630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24649"/>
        <c:crosses val="max"/>
        <c:auto val="0"/>
        <c:lblOffset val="100"/>
        <c:tickLblSkip val="1"/>
        <c:noMultiLvlLbl val="0"/>
      </c:catAx>
      <c:valAx>
        <c:axId val="14124649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G.B10.1.1 Literacy Data.
Enrolment, completion &amp; achievement at Entry Level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Level'!$D$5,'B.10 Level'!$D$8,'B.10 Level'!$D$11,'B.10 Level'!$D$14,'B.10 Level'!$D$17)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Level'!$E$5,'B.10 Level'!$E$8,'B.10 Level'!$E$11,'B.10 Level'!$E$14,'B.10 Level'!$E$17)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Level'!$F$5,'B.10 Level'!$F$8,'B.10 Level'!$F$11,'B.10 Level'!$F$14,'B.10 Level'!$F$17)</c:f>
              <c:numCache/>
            </c:numRef>
          </c:val>
        </c:ser>
        <c:axId val="60012978"/>
        <c:axId val="3245891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Level'!$G$5,'B.10 Level'!$G$8,'B.10 Level'!$G$11,'B.10 Level'!$G$14,'B.10 Level'!$G$17)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Level'!$H$5,'B.10 Level'!$H$8,'B.10 Level'!$H$11,'B.10 Level'!$H$14,'B.10 Level'!$H$17)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Level'!$I$5,'B.10 Level'!$I$8,'B.10 Level'!$I$11,'B.10 Level'!$I$14,'B.10 Level'!$I$17)</c:f>
              <c:numCache/>
            </c:numRef>
          </c:val>
          <c:smooth val="0"/>
        </c:ser>
        <c:axId val="29213020"/>
        <c:axId val="61590589"/>
      </c:lineChart>
      <c:catAx>
        <c:axId val="60012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45891"/>
        <c:crosses val="autoZero"/>
        <c:auto val="0"/>
        <c:lblOffset val="100"/>
        <c:tickLblSkip val="1"/>
        <c:noMultiLvlLbl val="0"/>
      </c:catAx>
      <c:valAx>
        <c:axId val="324589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12978"/>
        <c:crossesAt val="1"/>
        <c:crossBetween val="between"/>
        <c:dispUnits/>
      </c:valAx>
      <c:catAx>
        <c:axId val="29213020"/>
        <c:scaling>
          <c:orientation val="minMax"/>
        </c:scaling>
        <c:axPos val="b"/>
        <c:delete val="1"/>
        <c:majorTickMark val="in"/>
        <c:minorTickMark val="none"/>
        <c:tickLblPos val="nextTo"/>
        <c:crossAx val="61590589"/>
        <c:crosses val="autoZero"/>
        <c:auto val="0"/>
        <c:lblOffset val="100"/>
        <c:tickLblSkip val="1"/>
        <c:noMultiLvlLbl val="0"/>
      </c:catAx>
      <c:valAx>
        <c:axId val="6159058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92130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G.B10.1.2 Literacy Data.
Enrolment, completion &amp; achievement at Level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Level'!$D$6,'B.10 Level'!$D$9,'B.10 Level'!$D$12,'B.10 Level'!$D$15,'B.10 Level'!$D$18)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Level'!$E$6,'B.10 Level'!$E$9,'B.10 Level'!$E$12,'B.10 Level'!$E$15,'B.10 Level'!$E$18)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Level'!$F$6,'B.10 Level'!$F$9,'B.10 Level'!$F$12,'B.10 Level'!$F$15,'B.10 Level'!$F$18)</c:f>
              <c:numCache/>
            </c:numRef>
          </c:val>
        </c:ser>
        <c:axId val="17444390"/>
        <c:axId val="2278178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Level'!$G$6,'B.10 Level'!$G$9,'B.10 Level'!$G$12,'B.10 Level'!$G$15,'B.10 Level'!$G$18)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Level'!$H$6,'B.10 Level'!$H$9,'B.10 Level'!$H$12,'B.10 Level'!$H$15,'B.10 Level'!$H$18)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Level'!$I$6,'B.10 Level'!$I$9,'B.10 Level'!$I$12,'B.10 Level'!$I$15,'B.10 Level'!$I$18)</c:f>
              <c:numCache/>
            </c:numRef>
          </c:val>
          <c:smooth val="0"/>
        </c:ser>
        <c:axId val="3709456"/>
        <c:axId val="33385105"/>
      </c:lineChart>
      <c:cat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781783"/>
        <c:crosses val="autoZero"/>
        <c:auto val="0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444390"/>
        <c:crossesAt val="1"/>
        <c:crossBetween val="between"/>
        <c:dispUnits/>
      </c:valAx>
      <c:catAx>
        <c:axId val="3709456"/>
        <c:scaling>
          <c:orientation val="minMax"/>
        </c:scaling>
        <c:axPos val="b"/>
        <c:delete val="1"/>
        <c:majorTickMark val="in"/>
        <c:minorTickMark val="none"/>
        <c:tickLblPos val="nextTo"/>
        <c:crossAx val="33385105"/>
        <c:crosses val="autoZero"/>
        <c:auto val="0"/>
        <c:lblOffset val="100"/>
        <c:tickLblSkip val="1"/>
        <c:noMultiLvlLbl val="0"/>
      </c:catAx>
      <c:valAx>
        <c:axId val="3338510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7094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G.B10.1.3 Literacy Data.
Enrolment, completion &amp; achievement at Level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Level'!$D$7,'B.10 Level'!$D$10,'B.10 Level'!$D$13,'B.10 Level'!$D$16,'B.10 Level'!$D$19)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Level'!$E$7,'B.10 Level'!$E$10,'B.10 Level'!$E$13,'B.10 Level'!$E$16,'B.10 Level'!$E$19)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Level'!$B$5,'B.10 Level'!$B$8,'B.10 Level'!$B$11,'B.10 Level'!$B$14,'B.10 Level'!$B$17)</c:f>
              <c:strCache/>
            </c:strRef>
          </c:cat>
          <c:val>
            <c:numRef>
              <c:f>('B.10 Level'!$F$7,'B.10 Level'!$F$10,'B.10 Level'!$F$13,'B.10 Level'!$F$16,'B.10 Level'!$F$19)</c:f>
              <c:numCache/>
            </c:numRef>
          </c:val>
        </c:ser>
        <c:axId val="32030490"/>
        <c:axId val="1983895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Level'!$G$7,'B.10 Level'!$G$10,'B.10 Level'!$G$13,'B.10 Level'!$G$16,'B.10 Level'!$G$19)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Level'!$H$7,'B.10 Level'!$H$10,'B.10 Level'!$H$13,'B.10 Level'!$H$16,'B.10 Level'!$H$19)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Level'!$I$7,'B.10 Level'!$I$10,'B.10 Level'!$I$13,'B.10 Level'!$I$16,'B.10 Level'!$I$19)</c:f>
              <c:numCache/>
            </c:numRef>
          </c:val>
          <c:smooth val="0"/>
        </c:ser>
        <c:axId val="44332868"/>
        <c:axId val="63451493"/>
      </c:line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38955"/>
        <c:crosses val="autoZero"/>
        <c:auto val="0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30490"/>
        <c:crossesAt val="1"/>
        <c:crossBetween val="between"/>
        <c:dispUnits/>
      </c:valAx>
      <c:catAx>
        <c:axId val="44332868"/>
        <c:scaling>
          <c:orientation val="minMax"/>
        </c:scaling>
        <c:axPos val="b"/>
        <c:delete val="1"/>
        <c:majorTickMark val="in"/>
        <c:minorTickMark val="none"/>
        <c:tickLblPos val="nextTo"/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4433286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G.B10.2.1 Literacy Data.
Proportion of enrolments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Level'!$O$5,'B.10 Level'!$O$9,'B.10 Level'!$O$13,'B.10 Level'!$O$17,'B.10 Level'!$O$21)</c:f>
              <c:numCache/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Level'!$O$6,'B.10 Level'!$O$10,'B.10 Level'!$O$14,'B.10 Level'!$O$18,'B.10 Level'!$O$22)</c:f>
              <c:numCache/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Level'!$O$7,'B.10 Level'!$O$11,'B.10 Level'!$O$15,'B.10 Level'!$O$19,'B.10 Level'!$O$23)</c:f>
              <c:numCache/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4192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G.B10.2.2 Literacy Data.
Proportion of completions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Level'!$Q$5,'B.10 Level'!$Q$9,'B.10 Level'!$Q$13,'B.10 Level'!$Q$17,'B.10 Level'!$Q$21)</c:f>
              <c:numCache/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Level'!$Q$6,'B.10 Level'!$Q$10,'B.10 Level'!$Q$14,'B.10 Level'!$Q$18,'B.10 Level'!$Q$22)</c:f>
              <c:numCache/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Level'!$Q$7,'B.10 Level'!$Q$11,'B.10 Level'!$Q$15,'B.10 Level'!$Q$19,'B.10 Level'!$Q$23)</c:f>
              <c:numCache/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8131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G.B10.2.3 Literacy Data.
Proportion of achievements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Level'!$S$5,'B.10 Level'!$S$9,'B.10 Level'!$S$13,'B.10 Level'!$S$17,'B.10 Level'!$S$21)</c:f>
              <c:numCache/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Level'!$S$6,'B.10 Level'!$S$10,'B.10 Level'!$S$14,'B.10 Level'!$S$18,'B.10 Level'!$S$22)</c:f>
              <c:numCache/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Level'!$S$7,'B.10 Level'!$S$11,'B.10 Level'!$S$15,'B.10 Level'!$S$19,'B.10 Level'!$S$23)</c:f>
              <c:numCache/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01715"/>
        <c:crosses val="autoZero"/>
        <c:auto val="0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G.A3.3.2 'Valid' Level 1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axId val="41844524"/>
        <c:axId val="41056397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963254"/>
        <c:axId val="37233831"/>
      </c:lineChart>
      <c:catAx>
        <c:axId val="41844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56397"/>
        <c:crosses val="autoZero"/>
        <c:auto val="0"/>
        <c:lblOffset val="100"/>
        <c:tickLblSkip val="1"/>
        <c:noMultiLvlLbl val="0"/>
      </c:catAx>
      <c:valAx>
        <c:axId val="4105639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44524"/>
        <c:crossesAt val="1"/>
        <c:crossBetween val="between"/>
        <c:dispUnits/>
      </c:valAx>
      <c:catAx>
        <c:axId val="33963254"/>
        <c:scaling>
          <c:orientation val="minMax"/>
        </c:scaling>
        <c:axPos val="b"/>
        <c:delete val="1"/>
        <c:majorTickMark val="in"/>
        <c:minorTickMark val="none"/>
        <c:tickLblPos val="nextTo"/>
        <c:crossAx val="37233831"/>
        <c:crosses val="autoZero"/>
        <c:auto val="0"/>
        <c:lblOffset val="100"/>
        <c:tickLblSkip val="1"/>
        <c:noMultiLvlLbl val="0"/>
      </c:catAx>
      <c:valAx>
        <c:axId val="3723383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39632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G.A3.3.3 'Valid' Level 2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Completed (C)</c:v>
          </c:tx>
          <c:spPr>
            <a:pattFill prst="ltHorz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Level'!#REF!,'B.10 Level'!#REF!,'B.10 Level'!#REF!,'B.10 Level'!#REF!,'B.10 Level'!#REF!)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axId val="66669024"/>
        <c:axId val="6315030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481834"/>
        <c:axId val="14901051"/>
      </c:lineChart>
      <c:catAx>
        <c:axId val="6666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50305"/>
        <c:crosses val="autoZero"/>
        <c:auto val="0"/>
        <c:lblOffset val="100"/>
        <c:tickLblSkip val="1"/>
        <c:noMultiLvlLbl val="0"/>
      </c:catAx>
      <c:valAx>
        <c:axId val="63150305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69024"/>
        <c:crossesAt val="1"/>
        <c:crossBetween val="between"/>
        <c:dispUnits/>
      </c:valAx>
      <c:catAx>
        <c:axId val="31481834"/>
        <c:scaling>
          <c:orientation val="minMax"/>
        </c:scaling>
        <c:axPos val="b"/>
        <c:delete val="1"/>
        <c:majorTickMark val="in"/>
        <c:minorTickMark val="none"/>
        <c:tickLblPos val="nextTo"/>
        <c:crossAx val="14901051"/>
        <c:crosses val="autoZero"/>
        <c:auto val="0"/>
        <c:lblOffset val="100"/>
        <c:tickLblSkip val="1"/>
        <c:noMultiLvlLbl val="0"/>
      </c:catAx>
      <c:valAx>
        <c:axId val="1490105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14818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G.A3.4.1 'Valid' Data. Proportion of enrolments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34453"/>
        <c:crosses val="autoZero"/>
        <c:auto val="0"/>
        <c:lblOffset val="100"/>
        <c:tickLblSkip val="1"/>
        <c:noMultiLvlLbl val="0"/>
      </c:catAx>
      <c:valAx>
        <c:axId val="66134453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7000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G.B2.1.2 Literacy Data: Male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Gender'!$D$6,'B.2 Gender'!$D$8,'B.2 Gender'!$D$10,'B.2 Gender'!$D$12,'B.2 Gender'!$D$14)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Gender'!$E$6,'B.2 Gender'!$E$8,'B.2 Gender'!$E$10,'B.2 Gender'!$E$12,'B.2 Gender'!$E$14)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Gender'!$F$6,'B.2 Gender'!$F$8,'B.2 Gender'!$F$10,'B.2 Gender'!$F$12,'B.2 Gender'!$F$14)</c:f>
              <c:numCache/>
            </c:numRef>
          </c:val>
        </c:ser>
        <c:axId val="25248896"/>
        <c:axId val="25913473"/>
      </c:barChart>
      <c:lineChart>
        <c:grouping val="standard"/>
        <c:varyColors val="0"/>
        <c:ser>
          <c:idx val="2"/>
          <c:order val="3"/>
          <c:tx>
            <c:v>%Completed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('B.2 Gender'!$B$5,'B.2 Gender'!$B$7,'B.2 Gender'!$B$9,'B.2 Gender'!$B$11,'B.2 Gender'!$B$13)</c:f>
              <c:strCache/>
            </c:strRef>
          </c:cat>
          <c:val>
            <c:numRef>
              <c:f>('B.2 Gender'!$G$6,'B.2 Gender'!$G$8,'B.2 Gender'!$G$10,'B.2 Gender'!$G$12,'B.2 Gender'!$G$14)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Gender'!$H$6,'B.2 Gender'!$H$8,'B.2 Gender'!$H$10,'B.2 Gender'!$H$12,'B.2 Gender'!$H$14)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('B.2 Gender'!$I$6,'B.2 Gender'!$I$8,'B.2 Gender'!$I$10,'B.2 Gender'!$I$12,'B.2 Gender'!$I$14)</c:f>
              <c:numCache/>
            </c:numRef>
          </c:val>
          <c:smooth val="0"/>
        </c:ser>
        <c:axId val="31894666"/>
        <c:axId val="18616539"/>
      </c:lineChart>
      <c:catAx>
        <c:axId val="2524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3473"/>
        <c:crosses val="autoZero"/>
        <c:auto val="0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48896"/>
        <c:crossesAt val="1"/>
        <c:crossBetween val="between"/>
        <c:dispUnits/>
      </c:valAx>
      <c:catAx>
        <c:axId val="31894666"/>
        <c:scaling>
          <c:orientation val="minMax"/>
        </c:scaling>
        <c:axPos val="b"/>
        <c:delete val="1"/>
        <c:majorTickMark val="in"/>
        <c:minorTickMark val="none"/>
        <c:tickLblPos val="nextTo"/>
        <c:crossAx val="18616539"/>
        <c:crosses val="autoZero"/>
        <c:auto val="0"/>
        <c:lblOffset val="100"/>
        <c:tickLblSkip val="1"/>
        <c:noMultiLvlLbl val="0"/>
      </c:catAx>
      <c:valAx>
        <c:axId val="18616539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3189466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G.A3.4.2 'Valid' Data. Proportion of achievements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90447"/>
        <c:crosses val="autoZero"/>
        <c:auto val="0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8339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G.A3.4.3  'Valid' Data. Proportion of achievements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41193"/>
        <c:crosses val="autoZero"/>
        <c:auto val="0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7851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G.B10.2.4 Literacy Data. Total and proportion of achievements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Entry Total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Level'!$R$5,'B.10 Level'!$R$9,'B.10 Level'!$R$13,'B.10 Level'!$R$17,'B.10 Level'!$R$21)</c:f>
              <c:numCache/>
            </c:numRef>
          </c:val>
        </c:ser>
        <c:ser>
          <c:idx val="0"/>
          <c:order val="1"/>
          <c:tx>
            <c:v>Level 1 Total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Level'!$R$6,'B.10 Level'!$R$10,'B.10 Level'!$R$14,'B.10 Level'!$R$18,'B.10 Level'!$R$22)</c:f>
              <c:numCache/>
            </c:numRef>
          </c:val>
        </c:ser>
        <c:ser>
          <c:idx val="5"/>
          <c:order val="2"/>
          <c:tx>
            <c:v>Level 2 Total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Level'!$R$7,'B.10 Level'!$R$11,'B.10 Level'!$R$15,'B.10 Level'!$R$19,'B.10 Level'!$R$23)</c:f>
              <c:numCache/>
            </c:numRef>
          </c:val>
        </c:ser>
        <c:axId val="41417554"/>
        <c:axId val="37213667"/>
      </c:barChart>
      <c:lineChart>
        <c:grouping val="standard"/>
        <c:varyColors val="0"/>
        <c:ser>
          <c:idx val="2"/>
          <c:order val="3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Level'!$S$5,'B.10 Level'!$S$9,'B.10 Level'!$S$13,'B.10 Level'!$S$17,'B.10 Level'!$S$21)</c:f>
              <c:numCache/>
            </c:numRef>
          </c:val>
          <c:smooth val="0"/>
        </c:ser>
        <c:ser>
          <c:idx val="3"/>
          <c:order val="4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Level'!$S$6,'B.10 Level'!$S$10,'B.10 Level'!$S$14,'B.10 Level'!$S$18,'B.10 Level'!$S$22)</c:f>
              <c:numCache/>
            </c:numRef>
          </c:val>
          <c:smooth val="0"/>
        </c:ser>
        <c:ser>
          <c:idx val="4"/>
          <c:order val="5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('B.10 Level'!$S$7,'B.10 Level'!$S$11,'B.10 Level'!$S$15,'B.10 Level'!$S$19,'B.10 Level'!$S$23)</c:f>
              <c:numCache/>
            </c:numRef>
          </c:val>
          <c:smooth val="0"/>
        </c:ser>
        <c:axId val="66487548"/>
        <c:axId val="61517021"/>
      </c:lineChart>
      <c:catAx>
        <c:axId val="41417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13667"/>
        <c:crosses val="autoZero"/>
        <c:auto val="0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17554"/>
        <c:crossesAt val="1"/>
        <c:crossBetween val="between"/>
        <c:dispUnits/>
      </c:valAx>
      <c:catAx>
        <c:axId val="66487548"/>
        <c:scaling>
          <c:orientation val="minMax"/>
        </c:scaling>
        <c:axPos val="b"/>
        <c:delete val="1"/>
        <c:majorTickMark val="in"/>
        <c:minorTickMark val="none"/>
        <c:tickLblPos val="nextTo"/>
        <c:crossAx val="61517021"/>
        <c:crosses val="autoZero"/>
        <c:auto val="0"/>
        <c:lblOffset val="100"/>
        <c:tickLblSkip val="1"/>
        <c:noMultiLvlLbl val="0"/>
      </c:catAx>
      <c:valAx>
        <c:axId val="6151702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664875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G.A3.4.4 'Valid Data'. Total and proportion of achievements within each year, by level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Entry Total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Level 1 Total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2"/>
          <c:tx>
            <c:v>Level 2 Total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</c:ser>
        <c:axId val="16782278"/>
        <c:axId val="16822775"/>
      </c:barChart>
      <c:lineChart>
        <c:grouping val="standard"/>
        <c:varyColors val="0"/>
        <c:ser>
          <c:idx val="2"/>
          <c:order val="3"/>
          <c:tx>
            <c:strRef>
              <c:f>'B.10 Level'!$M$5</c:f>
              <c:strCache>
                <c:ptCount val="1"/>
                <c:pt idx="0">
                  <c:v>Entry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'B.10 Level'!$M$6</c:f>
              <c:strCache>
                <c:ptCount val="1"/>
                <c:pt idx="0">
                  <c:v>Level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'B.10 Level'!$M$7</c:f>
              <c:strCache>
                <c:ptCount val="1"/>
                <c:pt idx="0">
                  <c:v>Level 2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('B.10 Level'!$L$5,'B.10 Level'!$L$9,'B.10 Level'!$L$13,'B.10 Level'!$L$17,'B.10 Level'!$L$21)</c:f>
              <c:strCache/>
            </c:strRef>
          </c:cat>
          <c:val>
            <c:numRef>
              <c:f>('B.10 Level'!#REF!,'B.10 Level'!#REF!,'B.10 Level'!#REF!,'B.10 Level'!#REF!,'B.10 Level'!#REF!)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87248"/>
        <c:axId val="20467505"/>
      </c:lineChart>
      <c:catAx>
        <c:axId val="1678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2775"/>
        <c:crosses val="autoZero"/>
        <c:auto val="0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82278"/>
        <c:crossesAt val="1"/>
        <c:crossBetween val="between"/>
        <c:dispUnits/>
      </c:valAx>
      <c:catAx>
        <c:axId val="17187248"/>
        <c:scaling>
          <c:orientation val="minMax"/>
        </c:scaling>
        <c:axPos val="b"/>
        <c:delete val="1"/>
        <c:majorTickMark val="in"/>
        <c:minorTickMark val="none"/>
        <c:tickLblPos val="nextTo"/>
        <c:crossAx val="20467505"/>
        <c:crosses val="autoZero"/>
        <c:auto val="0"/>
        <c:lblOffset val="100"/>
        <c:tickLblSkip val="1"/>
        <c:noMultiLvlLbl val="0"/>
      </c:catAx>
      <c:valAx>
        <c:axId val="20467505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171872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G.B11.1.1 Literacy Data. 'Basic'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Qualif'!$D$5,'B.11 Qualif'!$D$8,'B.11 Qualif'!$D$11,'B.11 Qualif'!$D$14,'B.11 Qualif'!$D$17)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Qualif'!$E$5,'B.11 Qualif'!$E$8,'B.11 Qualif'!$E$11,'B.11 Qualif'!$E$14,'B.11 Qualif'!$E$17)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Qualif'!$F$5,'B.11 Qualif'!$F$8,'B.11 Qualif'!$F$11,'B.11 Qualif'!$F$14,'B.11 Qualif'!$F$17)</c:f>
              <c:numCache/>
            </c:numRef>
          </c:val>
        </c:ser>
        <c:axId val="49989818"/>
        <c:axId val="47255179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Qualif'!$G$5,'B.11 Qualif'!$G$8,'B.11 Qualif'!$G$11,'B.11 Qualif'!$G$14,'B.11 Qualif'!$G$17)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Qualif'!$H$5,'B.11 Qualif'!$H$8,'B.11 Qualif'!$H$11,'B.11 Qualif'!$H$14,'B.11 Qualif'!$H$17)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Qualif'!$I$5,'B.11 Qualif'!$I$8,'B.11 Qualif'!$I$11,'B.11 Qualif'!$I$14,'B.11 Qualif'!$I$17)</c:f>
              <c:numCache/>
            </c:numRef>
          </c:val>
          <c:smooth val="0"/>
        </c:ser>
        <c:axId val="22643428"/>
        <c:axId val="2464261"/>
      </c:lineChart>
      <c:catAx>
        <c:axId val="49989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55179"/>
        <c:crosses val="autoZero"/>
        <c:auto val="0"/>
        <c:lblOffset val="100"/>
        <c:tickLblSkip val="1"/>
        <c:noMultiLvlLbl val="0"/>
      </c:catAx>
      <c:valAx>
        <c:axId val="47255179"/>
        <c:scaling>
          <c:orientation val="minMax"/>
          <c:max val="6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89818"/>
        <c:crossesAt val="1"/>
        <c:crossBetween val="between"/>
        <c:dispUnits/>
      </c:valAx>
      <c:catAx>
        <c:axId val="22643428"/>
        <c:scaling>
          <c:orientation val="minMax"/>
        </c:scaling>
        <c:axPos val="b"/>
        <c:delete val="1"/>
        <c:majorTickMark val="in"/>
        <c:minorTickMark val="none"/>
        <c:tickLblPos val="nextTo"/>
        <c:crossAx val="2464261"/>
        <c:crosses val="autoZero"/>
        <c:auto val="0"/>
        <c:lblOffset val="100"/>
        <c:tickLblSkip val="1"/>
        <c:noMultiLvlLbl val="0"/>
      </c:catAx>
      <c:valAx>
        <c:axId val="246426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26434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G.B11.1.2 Literacy Data. 'Key'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Qualif'!$D$6,'B.11 Qualif'!$D$9,'B.11 Qualif'!$D$12,'B.11 Qualif'!$D$15,'B.11 Qualif'!$D$18)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Qualif'!$E$6,'B.11 Qualif'!$E$9,'B.11 Qualif'!$E$12,'B.11 Qualif'!$E$15,'B.11 Qualif'!$E$18)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Qualif'!$F$6,'B.11 Qualif'!$F$9,'B.11 Qualif'!$F$12,'B.11 Qualif'!$F$15,'B.11 Qualif'!$F$18)</c:f>
              <c:numCache/>
            </c:numRef>
          </c:val>
        </c:ser>
        <c:axId val="22178350"/>
        <c:axId val="65387423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Qualif'!$G$6,'B.11 Qualif'!$G$9,'B.11 Qualif'!$G$12,'B.11 Qualif'!$G$15,'B.11 Qualif'!$G$18)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Qualif'!$H$6,'B.11 Qualif'!$H$9,'B.11 Qualif'!$H$12,'B.11 Qualif'!$H$15,'B.11 Qualif'!$H$18)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Qualif'!$I$6,'B.11 Qualif'!$I$9,'B.11 Qualif'!$I$12,'B.11 Qualif'!$I$15,'B.11 Qualif'!$I$18)</c:f>
              <c:numCache/>
            </c:numRef>
          </c:val>
          <c:smooth val="0"/>
        </c:ser>
        <c:axId val="51615896"/>
        <c:axId val="61889881"/>
      </c:lineChart>
      <c:catAx>
        <c:axId val="2217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87423"/>
        <c:crosses val="autoZero"/>
        <c:auto val="0"/>
        <c:lblOffset val="100"/>
        <c:tickLblSkip val="1"/>
        <c:noMultiLvlLbl val="0"/>
      </c:catAx>
      <c:valAx>
        <c:axId val="65387423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8350"/>
        <c:crossesAt val="1"/>
        <c:crossBetween val="between"/>
        <c:dispUnits/>
      </c:valAx>
      <c:catAx>
        <c:axId val="51615896"/>
        <c:scaling>
          <c:orientation val="minMax"/>
        </c:scaling>
        <c:axPos val="b"/>
        <c:delete val="1"/>
        <c:majorTickMark val="in"/>
        <c:minorTickMark val="none"/>
        <c:tickLblPos val="nextTo"/>
        <c:crossAx val="61889881"/>
        <c:crosses val="autoZero"/>
        <c:auto val="0"/>
        <c:lblOffset val="100"/>
        <c:tickLblSkip val="1"/>
        <c:noMultiLvlLbl val="0"/>
      </c:catAx>
      <c:valAx>
        <c:axId val="6188988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5161589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G.B11.1.3 Literacy Data. GCSE Qualification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Enrolled (E)</c:v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Qualif'!$D$7,'B.11 Qualif'!$D$10,'B.11 Qualif'!$D$13,'B.11 Qualif'!$D$16,'B.11 Qualif'!$D$19)</c:f>
              <c:numCache/>
            </c:numRef>
          </c:val>
        </c:ser>
        <c:ser>
          <c:idx val="0"/>
          <c:order val="1"/>
          <c:tx>
            <c:v>Completed (C)</c:v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Qualif'!$E$7,'B.11 Qualif'!$E$10,'B.11 Qualif'!$E$13,'B.11 Qualif'!$E$16,'B.11 Qualif'!$E$19)</c:f>
              <c:numCache/>
            </c:numRef>
          </c:val>
        </c:ser>
        <c:ser>
          <c:idx val="5"/>
          <c:order val="2"/>
          <c:tx>
            <c:v>Achieved (A)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('B.11 Qualif'!$B$5,'B.11 Qualif'!$B$8,'B.11 Qualif'!$B$11,'B.11 Qualif'!$B$14,'B.11 Qualif'!$B$17)</c:f>
              <c:strCache/>
            </c:strRef>
          </c:cat>
          <c:val>
            <c:numRef>
              <c:f>('B.11 Qualif'!$F$7,'B.11 Qualif'!$F$10,'B.11 Qualif'!$F$13,'B.11 Qualif'!$F$16,'B.11 Qualif'!$F$19)</c:f>
              <c:numCache/>
            </c:numRef>
          </c:val>
        </c:ser>
        <c:axId val="20138018"/>
        <c:axId val="47024435"/>
      </c:barChart>
      <c:lineChart>
        <c:grouping val="standard"/>
        <c:varyColors val="0"/>
        <c:ser>
          <c:idx val="2"/>
          <c:order val="3"/>
          <c:tx>
            <c:v>%Complete (C/E)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Qualif'!$G$7,'B.11 Qualif'!$G$10,'B.11 Qualif'!$G$13,'B.11 Qualif'!$G$16,'B.11 Qualif'!$G$19)</c:f>
              <c:numCache/>
            </c:numRef>
          </c:val>
          <c:smooth val="0"/>
        </c:ser>
        <c:ser>
          <c:idx val="3"/>
          <c:order val="4"/>
          <c:tx>
            <c:v>%Achieved (A/E)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Qualif'!$H$7,'B.11 Qualif'!$H$10,'B.11 Qualif'!$H$13,'B.11 Qualif'!$H$16,'B.11 Qualif'!$H$19)</c:f>
              <c:numCache/>
            </c:numRef>
          </c:val>
          <c:smooth val="0"/>
        </c:ser>
        <c:ser>
          <c:idx val="4"/>
          <c:order val="5"/>
          <c:tx>
            <c:v>%Achieved (A/C)</c:v>
          </c:tx>
          <c:spPr>
            <a:ln w="127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('B.11 Qualif'!$I$7,'B.11 Qualif'!$I$10,'B.11 Qualif'!$I$13,'B.11 Qualif'!$I$16,'B.11 Qualif'!$I$19)</c:f>
              <c:numCache/>
            </c:numRef>
          </c:val>
          <c:smooth val="0"/>
        </c:ser>
        <c:axId val="20566732"/>
        <c:axId val="50882861"/>
      </c:lineChart>
      <c:catAx>
        <c:axId val="2013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024435"/>
        <c:crosses val="autoZero"/>
        <c:auto val="0"/>
        <c:lblOffset val="100"/>
        <c:tickLblSkip val="1"/>
        <c:noMultiLvlLbl val="0"/>
      </c:catAx>
      <c:valAx>
        <c:axId val="47024435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Learner 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138018"/>
        <c:crossesAt val="1"/>
        <c:crossBetween val="between"/>
        <c:dispUnits/>
      </c:valAx>
      <c:catAx>
        <c:axId val="20566732"/>
        <c:scaling>
          <c:orientation val="minMax"/>
        </c:scaling>
        <c:axPos val="b"/>
        <c:delete val="1"/>
        <c:majorTickMark val="in"/>
        <c:minorTickMark val="none"/>
        <c:tickLblPos val="nextTo"/>
        <c:crossAx val="50882861"/>
        <c:crosses val="autoZero"/>
        <c:auto val="0"/>
        <c:lblOffset val="100"/>
        <c:tickLblSkip val="1"/>
        <c:noMultiLvlLbl val="0"/>
      </c:catAx>
      <c:valAx>
        <c:axId val="50882861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crossAx val="205667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G.B11.2.1 Literacy Data. Proportion of enrolments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Qualif'!$O$5,'B.11 Qualif'!$O$9,'B.11 Qualif'!$O$13,'B.11 Qualif'!$O$17,'B.11 Qualif'!$O$21)</c:f>
              <c:numCache/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Qualif'!$O$6,'B.11 Qualif'!$O$10,'B.11 Qualif'!$O$14,'B.11 Qualif'!$O$18,'B.11 Qualif'!$O$22)</c:f>
              <c:numCache/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Qualif'!$O$7,'B.11 Qualif'!$O$11,'B.11 Qualif'!$O$15,'B.11 Qualif'!$O$19,'B.11 Qualif'!$O$23)</c:f>
              <c:numCache/>
            </c:numRef>
          </c:val>
          <c:smooth val="0"/>
        </c:ser>
        <c:marker val="1"/>
        <c:axId val="55292566"/>
        <c:axId val="27871047"/>
      </c:lineChart>
      <c:catAx>
        <c:axId val="5529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71047"/>
        <c:crosses val="autoZero"/>
        <c:auto val="0"/>
        <c:lblOffset val="100"/>
        <c:tickLblSkip val="1"/>
        <c:noMultiLvlLbl val="0"/>
      </c:catAx>
      <c:valAx>
        <c:axId val="2787104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Enrolled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529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G.B11.2.2 Literacy Data. Proportion of completions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Qualif'!$Q$5,'B.11 Qualif'!$Q$9,'B.11 Qualif'!$Q$13,'B.11 Qualif'!$Q$17,'B.11 Qualif'!$Q$21)</c:f>
              <c:numCache/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Qualif'!$Q$6,'B.11 Qualif'!$Q$10,'B.11 Qualif'!$Q$14,'B.11 Qualif'!$Q$18,'B.11 Qualif'!$Q$22)</c:f>
              <c:numCache/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Qualif'!$Q$7,'B.11 Qualif'!$Q$11,'B.11 Qualif'!$Q$15,'B.11 Qualif'!$Q$19,'B.11 Qualif'!$Q$23)</c:f>
              <c:numCache/>
            </c:numRef>
          </c:val>
          <c:smooth val="0"/>
        </c:ser>
        <c:marker val="1"/>
        <c:axId val="49512832"/>
        <c:axId val="42962305"/>
      </c:lineChart>
      <c:catAx>
        <c:axId val="4951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2305"/>
        <c:crosses val="autoZero"/>
        <c:auto val="0"/>
        <c:lblOffset val="100"/>
        <c:tickLblSkip val="1"/>
        <c:noMultiLvlLbl val="0"/>
      </c:catAx>
      <c:valAx>
        <c:axId val="4296230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Completed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9512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G.B11.2.3 Literacy Data. Proportion of achievements within each year, by qualification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'B.11 Qualif'!$M$5</c:f>
              <c:strCache>
                <c:ptCount val="1"/>
                <c:pt idx="0">
                  <c:v>Basic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Qualif'!$S$5,'B.11 Qualif'!$S$9,'B.11 Qualif'!$S$13,'B.11 Qualif'!$S$17,'B.11 Qualif'!$S$21)</c:f>
              <c:numCache/>
            </c:numRef>
          </c:val>
          <c:smooth val="0"/>
        </c:ser>
        <c:ser>
          <c:idx val="0"/>
          <c:order val="1"/>
          <c:tx>
            <c:strRef>
              <c:f>'B.11 Qualif'!$M$6</c:f>
              <c:strCache>
                <c:ptCount val="1"/>
                <c:pt idx="0">
                  <c:v>Key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Qualif'!$S$6,'B.11 Qualif'!$S$10,'B.11 Qualif'!$S$14,'B.11 Qualif'!$S$18,'B.11 Qualif'!$S$22)</c:f>
              <c:numCache/>
            </c:numRef>
          </c:val>
          <c:smooth val="0"/>
        </c:ser>
        <c:ser>
          <c:idx val="4"/>
          <c:order val="2"/>
          <c:tx>
            <c:strRef>
              <c:f>'B.11 Qualif'!$M$7</c:f>
              <c:strCache>
                <c:ptCount val="1"/>
                <c:pt idx="0">
                  <c:v>GCSE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('B.11 Qualif'!$L$5,'B.11 Qualif'!$L$9,'B.11 Qualif'!$L$13,'B.11 Qualif'!$L$17,'B.11 Qualif'!$L$21)</c:f>
              <c:strCache/>
            </c:strRef>
          </c:cat>
          <c:val>
            <c:numRef>
              <c:f>('B.11 Qualif'!$S$7,'B.11 Qualif'!$S$11,'B.11 Qualif'!$S$15,'B.11 Qualif'!$S$19,'B.11 Qualif'!$S$23)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4651"/>
        <c:crosses val="autoZero"/>
        <c:auto val="0"/>
        <c:lblOffset val="100"/>
        <c:tickLblSkip val="1"/>
        <c:noMultiLvlLbl val="0"/>
      </c:catAx>
      <c:valAx>
        <c:axId val="57394651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Achieved (%) 
within each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116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Relationship Id="rId4" Type="http://schemas.openxmlformats.org/officeDocument/2006/relationships/chart" Target="/xl/charts/chart97.xml" /><Relationship Id="rId5" Type="http://schemas.openxmlformats.org/officeDocument/2006/relationships/chart" Target="/xl/charts/chart98.xml" /><Relationship Id="rId6" Type="http://schemas.openxmlformats.org/officeDocument/2006/relationships/chart" Target="/xl/charts/chart99.xml" /><Relationship Id="rId7" Type="http://schemas.openxmlformats.org/officeDocument/2006/relationships/chart" Target="/xl/charts/chart100.xml" /><Relationship Id="rId8" Type="http://schemas.openxmlformats.org/officeDocument/2006/relationships/chart" Target="/xl/charts/chart101.xml" /><Relationship Id="rId9" Type="http://schemas.openxmlformats.org/officeDocument/2006/relationships/chart" Target="/xl/charts/chart102.xml" /><Relationship Id="rId10" Type="http://schemas.openxmlformats.org/officeDocument/2006/relationships/chart" Target="/xl/charts/chart103.xml" /><Relationship Id="rId11" Type="http://schemas.openxmlformats.org/officeDocument/2006/relationships/chart" Target="/xl/charts/chart104.xml" /><Relationship Id="rId12" Type="http://schemas.openxmlformats.org/officeDocument/2006/relationships/chart" Target="/xl/charts/chart10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Relationship Id="rId4" Type="http://schemas.openxmlformats.org/officeDocument/2006/relationships/chart" Target="/xl/charts/chart109.xml" /><Relationship Id="rId5" Type="http://schemas.openxmlformats.org/officeDocument/2006/relationships/chart" Target="/xl/charts/chart1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1.xml" /><Relationship Id="rId2" Type="http://schemas.openxmlformats.org/officeDocument/2006/relationships/chart" Target="/xl/charts/chart112.xml" /><Relationship Id="rId3" Type="http://schemas.openxmlformats.org/officeDocument/2006/relationships/chart" Target="/xl/charts/chart113.xml" /><Relationship Id="rId4" Type="http://schemas.openxmlformats.org/officeDocument/2006/relationships/chart" Target="/xl/charts/chart114.xml" /><Relationship Id="rId5" Type="http://schemas.openxmlformats.org/officeDocument/2006/relationships/chart" Target="/xl/charts/chart1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Relationship Id="rId16" Type="http://schemas.openxmlformats.org/officeDocument/2006/relationships/chart" Target="/xl/charts/chart33.xml" /><Relationship Id="rId17" Type="http://schemas.openxmlformats.org/officeDocument/2006/relationships/chart" Target="/xl/charts/chart34.xml" /><Relationship Id="rId18" Type="http://schemas.openxmlformats.org/officeDocument/2006/relationships/chart" Target="/xl/charts/chart35.xml" /><Relationship Id="rId19" Type="http://schemas.openxmlformats.org/officeDocument/2006/relationships/chart" Target="/xl/charts/chart36.xml" /><Relationship Id="rId20" Type="http://schemas.openxmlformats.org/officeDocument/2006/relationships/chart" Target="/xl/charts/chart37.xml" /><Relationship Id="rId21" Type="http://schemas.openxmlformats.org/officeDocument/2006/relationships/chart" Target="/xl/charts/chart38.xml" /><Relationship Id="rId22" Type="http://schemas.openxmlformats.org/officeDocument/2006/relationships/chart" Target="/xl/charts/chart39.xml" /><Relationship Id="rId23" Type="http://schemas.openxmlformats.org/officeDocument/2006/relationships/chart" Target="/xl/charts/chart40.xml" /><Relationship Id="rId24" Type="http://schemas.openxmlformats.org/officeDocument/2006/relationships/chart" Target="/xl/charts/chart41.xml" /><Relationship Id="rId25" Type="http://schemas.openxmlformats.org/officeDocument/2006/relationships/chart" Target="/xl/charts/chart42.xml" /><Relationship Id="rId2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609600" y="5829300"/>
        <a:ext cx="7629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61</xdr:row>
      <xdr:rowOff>152400</xdr:rowOff>
    </xdr:from>
    <xdr:to>
      <xdr:col>10</xdr:col>
      <xdr:colOff>19050</xdr:colOff>
      <xdr:row>85</xdr:row>
      <xdr:rowOff>142875</xdr:rowOff>
    </xdr:to>
    <xdr:graphicFrame>
      <xdr:nvGraphicFramePr>
        <xdr:cNvPr id="2" name="Chart 2"/>
        <xdr:cNvGraphicFramePr/>
      </xdr:nvGraphicFramePr>
      <xdr:xfrm>
        <a:off x="638175" y="10029825"/>
        <a:ext cx="76104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88</xdr:row>
      <xdr:rowOff>0</xdr:rowOff>
    </xdr:from>
    <xdr:to>
      <xdr:col>10</xdr:col>
      <xdr:colOff>19050</xdr:colOff>
      <xdr:row>111</xdr:row>
      <xdr:rowOff>152400</xdr:rowOff>
    </xdr:to>
    <xdr:graphicFrame>
      <xdr:nvGraphicFramePr>
        <xdr:cNvPr id="3" name="Chart 3"/>
        <xdr:cNvGraphicFramePr/>
      </xdr:nvGraphicFramePr>
      <xdr:xfrm>
        <a:off x="619125" y="14249400"/>
        <a:ext cx="76295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114</xdr:row>
      <xdr:rowOff>9525</xdr:rowOff>
    </xdr:from>
    <xdr:to>
      <xdr:col>10</xdr:col>
      <xdr:colOff>9525</xdr:colOff>
      <xdr:row>137</xdr:row>
      <xdr:rowOff>133350</xdr:rowOff>
    </xdr:to>
    <xdr:graphicFrame>
      <xdr:nvGraphicFramePr>
        <xdr:cNvPr id="4" name="Chart 4"/>
        <xdr:cNvGraphicFramePr/>
      </xdr:nvGraphicFramePr>
      <xdr:xfrm>
        <a:off x="619125" y="18468975"/>
        <a:ext cx="762000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140</xdr:row>
      <xdr:rowOff>0</xdr:rowOff>
    </xdr:from>
    <xdr:to>
      <xdr:col>10</xdr:col>
      <xdr:colOff>9525</xdr:colOff>
      <xdr:row>163</xdr:row>
      <xdr:rowOff>95250</xdr:rowOff>
    </xdr:to>
    <xdr:graphicFrame>
      <xdr:nvGraphicFramePr>
        <xdr:cNvPr id="5" name="Chart 5"/>
        <xdr:cNvGraphicFramePr/>
      </xdr:nvGraphicFramePr>
      <xdr:xfrm>
        <a:off x="619125" y="22669500"/>
        <a:ext cx="7620000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166</xdr:row>
      <xdr:rowOff>9525</xdr:rowOff>
    </xdr:from>
    <xdr:to>
      <xdr:col>10</xdr:col>
      <xdr:colOff>9525</xdr:colOff>
      <xdr:row>190</xdr:row>
      <xdr:rowOff>0</xdr:rowOff>
    </xdr:to>
    <xdr:graphicFrame>
      <xdr:nvGraphicFramePr>
        <xdr:cNvPr id="6" name="Chart 6"/>
        <xdr:cNvGraphicFramePr/>
      </xdr:nvGraphicFramePr>
      <xdr:xfrm>
        <a:off x="619125" y="26889075"/>
        <a:ext cx="7620000" cy="3876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191</xdr:row>
      <xdr:rowOff>152400</xdr:rowOff>
    </xdr:from>
    <xdr:to>
      <xdr:col>10</xdr:col>
      <xdr:colOff>9525</xdr:colOff>
      <xdr:row>215</xdr:row>
      <xdr:rowOff>133350</xdr:rowOff>
    </xdr:to>
    <xdr:graphicFrame>
      <xdr:nvGraphicFramePr>
        <xdr:cNvPr id="7" name="Chart 8"/>
        <xdr:cNvGraphicFramePr/>
      </xdr:nvGraphicFramePr>
      <xdr:xfrm>
        <a:off x="619125" y="31080075"/>
        <a:ext cx="7620000" cy="3867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9525</xdr:rowOff>
    </xdr:from>
    <xdr:to>
      <xdr:col>9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00075" y="3409950"/>
        <a:ext cx="70294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9525</xdr:rowOff>
    </xdr:from>
    <xdr:to>
      <xdr:col>9</xdr:col>
      <xdr:colOff>0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619125" y="7296150"/>
        <a:ext cx="7010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69</xdr:row>
      <xdr:rowOff>28575</xdr:rowOff>
    </xdr:from>
    <xdr:to>
      <xdr:col>9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619125" y="11201400"/>
        <a:ext cx="70104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25</xdr:row>
      <xdr:rowOff>9525</xdr:rowOff>
    </xdr:from>
    <xdr:to>
      <xdr:col>19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8553450" y="4057650"/>
        <a:ext cx="5048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19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8553450" y="7610475"/>
        <a:ext cx="504825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69</xdr:row>
      <xdr:rowOff>38100</xdr:rowOff>
    </xdr:from>
    <xdr:to>
      <xdr:col>19</xdr:col>
      <xdr:colOff>0</xdr:colOff>
      <xdr:row>89</xdr:row>
      <xdr:rowOff>19050</xdr:rowOff>
    </xdr:to>
    <xdr:graphicFrame>
      <xdr:nvGraphicFramePr>
        <xdr:cNvPr id="6" name="Chart 6"/>
        <xdr:cNvGraphicFramePr/>
      </xdr:nvGraphicFramePr>
      <xdr:xfrm>
        <a:off x="8553450" y="11210925"/>
        <a:ext cx="50482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21</xdr:row>
      <xdr:rowOff>9525</xdr:rowOff>
    </xdr:from>
    <xdr:to>
      <xdr:col>19</xdr:col>
      <xdr:colOff>0</xdr:colOff>
      <xdr:row>42</xdr:row>
      <xdr:rowOff>152400</xdr:rowOff>
    </xdr:to>
    <xdr:graphicFrame>
      <xdr:nvGraphicFramePr>
        <xdr:cNvPr id="7" name="Chart 7"/>
        <xdr:cNvGraphicFramePr/>
      </xdr:nvGraphicFramePr>
      <xdr:xfrm>
        <a:off x="13601700" y="3409950"/>
        <a:ext cx="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45</xdr:row>
      <xdr:rowOff>9525</xdr:rowOff>
    </xdr:from>
    <xdr:to>
      <xdr:col>19</xdr:col>
      <xdr:colOff>0</xdr:colOff>
      <xdr:row>66</xdr:row>
      <xdr:rowOff>133350</xdr:rowOff>
    </xdr:to>
    <xdr:graphicFrame>
      <xdr:nvGraphicFramePr>
        <xdr:cNvPr id="8" name="Chart 8"/>
        <xdr:cNvGraphicFramePr/>
      </xdr:nvGraphicFramePr>
      <xdr:xfrm>
        <a:off x="13601700" y="7296150"/>
        <a:ext cx="0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69</xdr:row>
      <xdr:rowOff>9525</xdr:rowOff>
    </xdr:from>
    <xdr:to>
      <xdr:col>19</xdr:col>
      <xdr:colOff>0</xdr:colOff>
      <xdr:row>90</xdr:row>
      <xdr:rowOff>133350</xdr:rowOff>
    </xdr:to>
    <xdr:graphicFrame>
      <xdr:nvGraphicFramePr>
        <xdr:cNvPr id="9" name="Chart 9"/>
        <xdr:cNvGraphicFramePr/>
      </xdr:nvGraphicFramePr>
      <xdr:xfrm>
        <a:off x="13601700" y="11182350"/>
        <a:ext cx="0" cy="3524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25</xdr:row>
      <xdr:rowOff>9525</xdr:rowOff>
    </xdr:from>
    <xdr:to>
      <xdr:col>19</xdr:col>
      <xdr:colOff>0</xdr:colOff>
      <xdr:row>44</xdr:row>
      <xdr:rowOff>142875</xdr:rowOff>
    </xdr:to>
    <xdr:graphicFrame>
      <xdr:nvGraphicFramePr>
        <xdr:cNvPr id="10" name="Chart 10"/>
        <xdr:cNvGraphicFramePr/>
      </xdr:nvGraphicFramePr>
      <xdr:xfrm>
        <a:off x="13601700" y="4057650"/>
        <a:ext cx="0" cy="3209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47</xdr:row>
      <xdr:rowOff>19050</xdr:rowOff>
    </xdr:from>
    <xdr:to>
      <xdr:col>19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3601700" y="7629525"/>
        <a:ext cx="0" cy="3190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68</xdr:row>
      <xdr:rowOff>142875</xdr:rowOff>
    </xdr:from>
    <xdr:to>
      <xdr:col>19</xdr:col>
      <xdr:colOff>0</xdr:colOff>
      <xdr:row>89</xdr:row>
      <xdr:rowOff>0</xdr:rowOff>
    </xdr:to>
    <xdr:graphicFrame>
      <xdr:nvGraphicFramePr>
        <xdr:cNvPr id="12" name="Chart 12"/>
        <xdr:cNvGraphicFramePr/>
      </xdr:nvGraphicFramePr>
      <xdr:xfrm>
        <a:off x="13601700" y="11153775"/>
        <a:ext cx="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9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19125" y="2590800"/>
        <a:ext cx="68294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9</xdr:col>
      <xdr:colOff>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619125" y="6638925"/>
        <a:ext cx="68294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19</xdr:col>
      <xdr:colOff>0</xdr:colOff>
      <xdr:row>38</xdr:row>
      <xdr:rowOff>0</xdr:rowOff>
    </xdr:to>
    <xdr:graphicFrame>
      <xdr:nvGraphicFramePr>
        <xdr:cNvPr id="3" name="Chart 5"/>
        <xdr:cNvGraphicFramePr/>
      </xdr:nvGraphicFramePr>
      <xdr:xfrm>
        <a:off x="7962900" y="3238500"/>
        <a:ext cx="4876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39</xdr:row>
      <xdr:rowOff>0</xdr:rowOff>
    </xdr:from>
    <xdr:to>
      <xdr:col>19</xdr:col>
      <xdr:colOff>0</xdr:colOff>
      <xdr:row>56</xdr:row>
      <xdr:rowOff>152400</xdr:rowOff>
    </xdr:to>
    <xdr:graphicFrame>
      <xdr:nvGraphicFramePr>
        <xdr:cNvPr id="4" name="Chart 6"/>
        <xdr:cNvGraphicFramePr/>
      </xdr:nvGraphicFramePr>
      <xdr:xfrm>
        <a:off x="7972425" y="6315075"/>
        <a:ext cx="48672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58</xdr:row>
      <xdr:rowOff>9525</xdr:rowOff>
    </xdr:from>
    <xdr:to>
      <xdr:col>19</xdr:col>
      <xdr:colOff>0</xdr:colOff>
      <xdr:row>75</xdr:row>
      <xdr:rowOff>142875</xdr:rowOff>
    </xdr:to>
    <xdr:graphicFrame>
      <xdr:nvGraphicFramePr>
        <xdr:cNvPr id="5" name="Chart 7"/>
        <xdr:cNvGraphicFramePr/>
      </xdr:nvGraphicFramePr>
      <xdr:xfrm>
        <a:off x="7962900" y="9401175"/>
        <a:ext cx="48768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9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19125" y="2590800"/>
        <a:ext cx="68294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9</xdr:col>
      <xdr:colOff>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619125" y="6638925"/>
        <a:ext cx="68294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19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7962900" y="3238500"/>
        <a:ext cx="4876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39</xdr:row>
      <xdr:rowOff>0</xdr:rowOff>
    </xdr:from>
    <xdr:to>
      <xdr:col>19</xdr:col>
      <xdr:colOff>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7972425" y="6315075"/>
        <a:ext cx="48672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58</xdr:row>
      <xdr:rowOff>9525</xdr:rowOff>
    </xdr:from>
    <xdr:to>
      <xdr:col>19</xdr:col>
      <xdr:colOff>0</xdr:colOff>
      <xdr:row>75</xdr:row>
      <xdr:rowOff>142875</xdr:rowOff>
    </xdr:to>
    <xdr:graphicFrame>
      <xdr:nvGraphicFramePr>
        <xdr:cNvPr id="5" name="Chart 5"/>
        <xdr:cNvGraphicFramePr/>
      </xdr:nvGraphicFramePr>
      <xdr:xfrm>
        <a:off x="7962900" y="9401175"/>
        <a:ext cx="48768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9</xdr:col>
      <xdr:colOff>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19125" y="2590800"/>
        <a:ext cx="68294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0</xdr:rowOff>
    </xdr:from>
    <xdr:to>
      <xdr:col>9</xdr:col>
      <xdr:colOff>0</xdr:colOff>
      <xdr:row>63</xdr:row>
      <xdr:rowOff>133350</xdr:rowOff>
    </xdr:to>
    <xdr:graphicFrame>
      <xdr:nvGraphicFramePr>
        <xdr:cNvPr id="2" name="Chart 2"/>
        <xdr:cNvGraphicFramePr/>
      </xdr:nvGraphicFramePr>
      <xdr:xfrm>
        <a:off x="619125" y="6638925"/>
        <a:ext cx="68294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16</xdr:row>
      <xdr:rowOff>9525</xdr:rowOff>
    </xdr:from>
    <xdr:to>
      <xdr:col>28</xdr:col>
      <xdr:colOff>1162050</xdr:colOff>
      <xdr:row>39</xdr:row>
      <xdr:rowOff>9525</xdr:rowOff>
    </xdr:to>
    <xdr:graphicFrame>
      <xdr:nvGraphicFramePr>
        <xdr:cNvPr id="3" name="Chart 3"/>
        <xdr:cNvGraphicFramePr/>
      </xdr:nvGraphicFramePr>
      <xdr:xfrm>
        <a:off x="13325475" y="2600325"/>
        <a:ext cx="741045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41</xdr:row>
      <xdr:rowOff>19050</xdr:rowOff>
    </xdr:from>
    <xdr:to>
      <xdr:col>29</xdr:col>
      <xdr:colOff>0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13325475" y="6657975"/>
        <a:ext cx="75723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19</xdr:col>
      <xdr:colOff>0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7962900" y="3238500"/>
        <a:ext cx="48768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39</xdr:row>
      <xdr:rowOff>0</xdr:rowOff>
    </xdr:from>
    <xdr:to>
      <xdr:col>19</xdr:col>
      <xdr:colOff>0</xdr:colOff>
      <xdr:row>56</xdr:row>
      <xdr:rowOff>152400</xdr:rowOff>
    </xdr:to>
    <xdr:graphicFrame>
      <xdr:nvGraphicFramePr>
        <xdr:cNvPr id="6" name="Chart 6"/>
        <xdr:cNvGraphicFramePr/>
      </xdr:nvGraphicFramePr>
      <xdr:xfrm>
        <a:off x="7972425" y="6315075"/>
        <a:ext cx="48672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58</xdr:row>
      <xdr:rowOff>9525</xdr:rowOff>
    </xdr:from>
    <xdr:to>
      <xdr:col>19</xdr:col>
      <xdr:colOff>0</xdr:colOff>
      <xdr:row>75</xdr:row>
      <xdr:rowOff>142875</xdr:rowOff>
    </xdr:to>
    <xdr:graphicFrame>
      <xdr:nvGraphicFramePr>
        <xdr:cNvPr id="7" name="Chart 7"/>
        <xdr:cNvGraphicFramePr/>
      </xdr:nvGraphicFramePr>
      <xdr:xfrm>
        <a:off x="7962900" y="9401175"/>
        <a:ext cx="487680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20</xdr:row>
      <xdr:rowOff>0</xdr:rowOff>
    </xdr:from>
    <xdr:to>
      <xdr:col>39</xdr:col>
      <xdr:colOff>0</xdr:colOff>
      <xdr:row>38</xdr:row>
      <xdr:rowOff>0</xdr:rowOff>
    </xdr:to>
    <xdr:graphicFrame>
      <xdr:nvGraphicFramePr>
        <xdr:cNvPr id="8" name="Chart 8"/>
        <xdr:cNvGraphicFramePr/>
      </xdr:nvGraphicFramePr>
      <xdr:xfrm>
        <a:off x="21717000" y="3238500"/>
        <a:ext cx="487680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9525</xdr:colOff>
      <xdr:row>39</xdr:row>
      <xdr:rowOff>0</xdr:rowOff>
    </xdr:from>
    <xdr:to>
      <xdr:col>39</xdr:col>
      <xdr:colOff>0</xdr:colOff>
      <xdr:row>56</xdr:row>
      <xdr:rowOff>152400</xdr:rowOff>
    </xdr:to>
    <xdr:graphicFrame>
      <xdr:nvGraphicFramePr>
        <xdr:cNvPr id="9" name="Chart 9"/>
        <xdr:cNvGraphicFramePr/>
      </xdr:nvGraphicFramePr>
      <xdr:xfrm>
        <a:off x="21726525" y="6315075"/>
        <a:ext cx="4867275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58</xdr:row>
      <xdr:rowOff>9525</xdr:rowOff>
    </xdr:from>
    <xdr:to>
      <xdr:col>39</xdr:col>
      <xdr:colOff>0</xdr:colOff>
      <xdr:row>75</xdr:row>
      <xdr:rowOff>142875</xdr:rowOff>
    </xdr:to>
    <xdr:graphicFrame>
      <xdr:nvGraphicFramePr>
        <xdr:cNvPr id="10" name="Chart 10"/>
        <xdr:cNvGraphicFramePr/>
      </xdr:nvGraphicFramePr>
      <xdr:xfrm>
        <a:off x="21717000" y="9401175"/>
        <a:ext cx="4876800" cy="2886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41</xdr:row>
      <xdr:rowOff>0</xdr:rowOff>
    </xdr:from>
    <xdr:to>
      <xdr:col>9</xdr:col>
      <xdr:colOff>28575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600075" y="6638925"/>
        <a:ext cx="7210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65</xdr:row>
      <xdr:rowOff>9525</xdr:rowOff>
    </xdr:from>
    <xdr:to>
      <xdr:col>8</xdr:col>
      <xdr:colOff>1295400</xdr:colOff>
      <xdr:row>86</xdr:row>
      <xdr:rowOff>133350</xdr:rowOff>
    </xdr:to>
    <xdr:graphicFrame>
      <xdr:nvGraphicFramePr>
        <xdr:cNvPr id="2" name="Chart 2"/>
        <xdr:cNvGraphicFramePr/>
      </xdr:nvGraphicFramePr>
      <xdr:xfrm>
        <a:off x="619125" y="10534650"/>
        <a:ext cx="7153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19</xdr:col>
      <xdr:colOff>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8648700" y="7286625"/>
        <a:ext cx="544830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1295400</xdr:colOff>
      <xdr:row>111</xdr:row>
      <xdr:rowOff>0</xdr:rowOff>
    </xdr:to>
    <xdr:graphicFrame>
      <xdr:nvGraphicFramePr>
        <xdr:cNvPr id="4" name="Chart 4"/>
        <xdr:cNvGraphicFramePr/>
      </xdr:nvGraphicFramePr>
      <xdr:xfrm>
        <a:off x="609600" y="14411325"/>
        <a:ext cx="71628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8</xdr:col>
      <xdr:colOff>1295400</xdr:colOff>
      <xdr:row>134</xdr:row>
      <xdr:rowOff>152400</xdr:rowOff>
    </xdr:to>
    <xdr:graphicFrame>
      <xdr:nvGraphicFramePr>
        <xdr:cNvPr id="5" name="Chart 5"/>
        <xdr:cNvGraphicFramePr/>
      </xdr:nvGraphicFramePr>
      <xdr:xfrm>
        <a:off x="609600" y="18297525"/>
        <a:ext cx="71628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137</xdr:row>
      <xdr:rowOff>9525</xdr:rowOff>
    </xdr:from>
    <xdr:to>
      <xdr:col>8</xdr:col>
      <xdr:colOff>1295400</xdr:colOff>
      <xdr:row>158</xdr:row>
      <xdr:rowOff>152400</xdr:rowOff>
    </xdr:to>
    <xdr:graphicFrame>
      <xdr:nvGraphicFramePr>
        <xdr:cNvPr id="6" name="Chart 6"/>
        <xdr:cNvGraphicFramePr/>
      </xdr:nvGraphicFramePr>
      <xdr:xfrm>
        <a:off x="619125" y="22193250"/>
        <a:ext cx="71532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600075</xdr:colOff>
      <xdr:row>161</xdr:row>
      <xdr:rowOff>0</xdr:rowOff>
    </xdr:from>
    <xdr:to>
      <xdr:col>9</xdr:col>
      <xdr:colOff>0</xdr:colOff>
      <xdr:row>183</xdr:row>
      <xdr:rowOff>0</xdr:rowOff>
    </xdr:to>
    <xdr:graphicFrame>
      <xdr:nvGraphicFramePr>
        <xdr:cNvPr id="7" name="Chart 7"/>
        <xdr:cNvGraphicFramePr/>
      </xdr:nvGraphicFramePr>
      <xdr:xfrm>
        <a:off x="600075" y="26069925"/>
        <a:ext cx="718185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76</xdr:row>
      <xdr:rowOff>0</xdr:rowOff>
    </xdr:from>
    <xdr:to>
      <xdr:col>18</xdr:col>
      <xdr:colOff>609600</xdr:colOff>
      <xdr:row>105</xdr:row>
      <xdr:rowOff>0</xdr:rowOff>
    </xdr:to>
    <xdr:graphicFrame>
      <xdr:nvGraphicFramePr>
        <xdr:cNvPr id="8" name="Chart 8"/>
        <xdr:cNvGraphicFramePr/>
      </xdr:nvGraphicFramePr>
      <xdr:xfrm>
        <a:off x="8677275" y="12306300"/>
        <a:ext cx="5400675" cy="4695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9525</xdr:colOff>
      <xdr:row>107</xdr:row>
      <xdr:rowOff>9525</xdr:rowOff>
    </xdr:from>
    <xdr:to>
      <xdr:col>18</xdr:col>
      <xdr:colOff>609600</xdr:colOff>
      <xdr:row>136</xdr:row>
      <xdr:rowOff>0</xdr:rowOff>
    </xdr:to>
    <xdr:graphicFrame>
      <xdr:nvGraphicFramePr>
        <xdr:cNvPr id="9" name="Chart 9"/>
        <xdr:cNvGraphicFramePr/>
      </xdr:nvGraphicFramePr>
      <xdr:xfrm>
        <a:off x="8658225" y="17335500"/>
        <a:ext cx="5419725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9525</xdr:colOff>
      <xdr:row>41</xdr:row>
      <xdr:rowOff>9525</xdr:rowOff>
    </xdr:from>
    <xdr:to>
      <xdr:col>29</xdr:col>
      <xdr:colOff>0</xdr:colOff>
      <xdr:row>63</xdr:row>
      <xdr:rowOff>9525</xdr:rowOff>
    </xdr:to>
    <xdr:graphicFrame>
      <xdr:nvGraphicFramePr>
        <xdr:cNvPr id="10" name="Chart 10"/>
        <xdr:cNvGraphicFramePr/>
      </xdr:nvGraphicFramePr>
      <xdr:xfrm>
        <a:off x="14754225" y="6648450"/>
        <a:ext cx="7200900" cy="3562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65</xdr:row>
      <xdr:rowOff>0</xdr:rowOff>
    </xdr:from>
    <xdr:to>
      <xdr:col>28</xdr:col>
      <xdr:colOff>1285875</xdr:colOff>
      <xdr:row>86</xdr:row>
      <xdr:rowOff>152400</xdr:rowOff>
    </xdr:to>
    <xdr:graphicFrame>
      <xdr:nvGraphicFramePr>
        <xdr:cNvPr id="11" name="Chart 11"/>
        <xdr:cNvGraphicFramePr/>
      </xdr:nvGraphicFramePr>
      <xdr:xfrm>
        <a:off x="14744700" y="10525125"/>
        <a:ext cx="7191375" cy="3552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9525</xdr:colOff>
      <xdr:row>89</xdr:row>
      <xdr:rowOff>0</xdr:rowOff>
    </xdr:from>
    <xdr:to>
      <xdr:col>28</xdr:col>
      <xdr:colOff>1295400</xdr:colOff>
      <xdr:row>111</xdr:row>
      <xdr:rowOff>9525</xdr:rowOff>
    </xdr:to>
    <xdr:graphicFrame>
      <xdr:nvGraphicFramePr>
        <xdr:cNvPr id="12" name="Chart 12"/>
        <xdr:cNvGraphicFramePr/>
      </xdr:nvGraphicFramePr>
      <xdr:xfrm>
        <a:off x="14754225" y="14411325"/>
        <a:ext cx="71913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113</xdr:row>
      <xdr:rowOff>0</xdr:rowOff>
    </xdr:from>
    <xdr:to>
      <xdr:col>28</xdr:col>
      <xdr:colOff>1295400</xdr:colOff>
      <xdr:row>135</xdr:row>
      <xdr:rowOff>9525</xdr:rowOff>
    </xdr:to>
    <xdr:graphicFrame>
      <xdr:nvGraphicFramePr>
        <xdr:cNvPr id="13" name="Chart 13"/>
        <xdr:cNvGraphicFramePr/>
      </xdr:nvGraphicFramePr>
      <xdr:xfrm>
        <a:off x="14744700" y="18297525"/>
        <a:ext cx="7200900" cy="3571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136</xdr:row>
      <xdr:rowOff>152400</xdr:rowOff>
    </xdr:from>
    <xdr:to>
      <xdr:col>28</xdr:col>
      <xdr:colOff>1295400</xdr:colOff>
      <xdr:row>159</xdr:row>
      <xdr:rowOff>0</xdr:rowOff>
    </xdr:to>
    <xdr:graphicFrame>
      <xdr:nvGraphicFramePr>
        <xdr:cNvPr id="14" name="Chart 14"/>
        <xdr:cNvGraphicFramePr/>
      </xdr:nvGraphicFramePr>
      <xdr:xfrm>
        <a:off x="14744700" y="22174200"/>
        <a:ext cx="7200900" cy="3571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161</xdr:row>
      <xdr:rowOff>9525</xdr:rowOff>
    </xdr:from>
    <xdr:to>
      <xdr:col>29</xdr:col>
      <xdr:colOff>0</xdr:colOff>
      <xdr:row>182</xdr:row>
      <xdr:rowOff>142875</xdr:rowOff>
    </xdr:to>
    <xdr:graphicFrame>
      <xdr:nvGraphicFramePr>
        <xdr:cNvPr id="15" name="Chart 15"/>
        <xdr:cNvGraphicFramePr/>
      </xdr:nvGraphicFramePr>
      <xdr:xfrm>
        <a:off x="14744700" y="26079450"/>
        <a:ext cx="7210425" cy="3533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31</xdr:col>
      <xdr:colOff>0</xdr:colOff>
      <xdr:row>45</xdr:row>
      <xdr:rowOff>0</xdr:rowOff>
    </xdr:from>
    <xdr:to>
      <xdr:col>39</xdr:col>
      <xdr:colOff>0</xdr:colOff>
      <xdr:row>73</xdr:row>
      <xdr:rowOff>152400</xdr:rowOff>
    </xdr:to>
    <xdr:graphicFrame>
      <xdr:nvGraphicFramePr>
        <xdr:cNvPr id="16" name="Chart 16"/>
        <xdr:cNvGraphicFramePr/>
      </xdr:nvGraphicFramePr>
      <xdr:xfrm>
        <a:off x="22802850" y="7286625"/>
        <a:ext cx="5305425" cy="4686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31</xdr:col>
      <xdr:colOff>28575</xdr:colOff>
      <xdr:row>76</xdr:row>
      <xdr:rowOff>0</xdr:rowOff>
    </xdr:from>
    <xdr:to>
      <xdr:col>38</xdr:col>
      <xdr:colOff>609600</xdr:colOff>
      <xdr:row>105</xdr:row>
      <xdr:rowOff>0</xdr:rowOff>
    </xdr:to>
    <xdr:graphicFrame>
      <xdr:nvGraphicFramePr>
        <xdr:cNvPr id="17" name="Chart 17"/>
        <xdr:cNvGraphicFramePr/>
      </xdr:nvGraphicFramePr>
      <xdr:xfrm>
        <a:off x="22831425" y="12306300"/>
        <a:ext cx="5267325" cy="4695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19050</xdr:colOff>
      <xdr:row>106</xdr:row>
      <xdr:rowOff>123825</xdr:rowOff>
    </xdr:from>
    <xdr:to>
      <xdr:col>39</xdr:col>
      <xdr:colOff>0</xdr:colOff>
      <xdr:row>135</xdr:row>
      <xdr:rowOff>114300</xdr:rowOff>
    </xdr:to>
    <xdr:graphicFrame>
      <xdr:nvGraphicFramePr>
        <xdr:cNvPr id="18" name="Chart 18"/>
        <xdr:cNvGraphicFramePr/>
      </xdr:nvGraphicFramePr>
      <xdr:xfrm>
        <a:off x="22821900" y="17287875"/>
        <a:ext cx="5286375" cy="4686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9525</xdr:colOff>
      <xdr:row>214</xdr:row>
      <xdr:rowOff>9525</xdr:rowOff>
    </xdr:from>
    <xdr:to>
      <xdr:col>8</xdr:col>
      <xdr:colOff>1295400</xdr:colOff>
      <xdr:row>236</xdr:row>
      <xdr:rowOff>9525</xdr:rowOff>
    </xdr:to>
    <xdr:graphicFrame>
      <xdr:nvGraphicFramePr>
        <xdr:cNvPr id="19" name="Chart 19"/>
        <xdr:cNvGraphicFramePr/>
      </xdr:nvGraphicFramePr>
      <xdr:xfrm>
        <a:off x="619125" y="34661475"/>
        <a:ext cx="7153275" cy="3562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214</xdr:row>
      <xdr:rowOff>0</xdr:rowOff>
    </xdr:from>
    <xdr:to>
      <xdr:col>29</xdr:col>
      <xdr:colOff>0</xdr:colOff>
      <xdr:row>235</xdr:row>
      <xdr:rowOff>133350</xdr:rowOff>
    </xdr:to>
    <xdr:graphicFrame>
      <xdr:nvGraphicFramePr>
        <xdr:cNvPr id="20" name="Chart 20"/>
        <xdr:cNvGraphicFramePr/>
      </xdr:nvGraphicFramePr>
      <xdr:xfrm>
        <a:off x="14744700" y="34651950"/>
        <a:ext cx="72104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11</xdr:col>
      <xdr:colOff>0</xdr:colOff>
      <xdr:row>217</xdr:row>
      <xdr:rowOff>152400</xdr:rowOff>
    </xdr:from>
    <xdr:to>
      <xdr:col>19</xdr:col>
      <xdr:colOff>0</xdr:colOff>
      <xdr:row>246</xdr:row>
      <xdr:rowOff>142875</xdr:rowOff>
    </xdr:to>
    <xdr:graphicFrame>
      <xdr:nvGraphicFramePr>
        <xdr:cNvPr id="21" name="Chart 21"/>
        <xdr:cNvGraphicFramePr/>
      </xdr:nvGraphicFramePr>
      <xdr:xfrm>
        <a:off x="8648700" y="35290125"/>
        <a:ext cx="5448300" cy="4686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11</xdr:col>
      <xdr:colOff>28575</xdr:colOff>
      <xdr:row>248</xdr:row>
      <xdr:rowOff>152400</xdr:rowOff>
    </xdr:from>
    <xdr:to>
      <xdr:col>18</xdr:col>
      <xdr:colOff>609600</xdr:colOff>
      <xdr:row>277</xdr:row>
      <xdr:rowOff>152400</xdr:rowOff>
    </xdr:to>
    <xdr:graphicFrame>
      <xdr:nvGraphicFramePr>
        <xdr:cNvPr id="22" name="Chart 22"/>
        <xdr:cNvGraphicFramePr/>
      </xdr:nvGraphicFramePr>
      <xdr:xfrm>
        <a:off x="8677275" y="40309800"/>
        <a:ext cx="5400675" cy="4695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9525</xdr:colOff>
      <xdr:row>280</xdr:row>
      <xdr:rowOff>0</xdr:rowOff>
    </xdr:from>
    <xdr:to>
      <xdr:col>18</xdr:col>
      <xdr:colOff>609600</xdr:colOff>
      <xdr:row>308</xdr:row>
      <xdr:rowOff>152400</xdr:rowOff>
    </xdr:to>
    <xdr:graphicFrame>
      <xdr:nvGraphicFramePr>
        <xdr:cNvPr id="23" name="Chart 23"/>
        <xdr:cNvGraphicFramePr/>
      </xdr:nvGraphicFramePr>
      <xdr:xfrm>
        <a:off x="8658225" y="45339000"/>
        <a:ext cx="5419725" cy="46863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31</xdr:col>
      <xdr:colOff>9525</xdr:colOff>
      <xdr:row>218</xdr:row>
      <xdr:rowOff>0</xdr:rowOff>
    </xdr:from>
    <xdr:to>
      <xdr:col>39</xdr:col>
      <xdr:colOff>9525</xdr:colOff>
      <xdr:row>246</xdr:row>
      <xdr:rowOff>152400</xdr:rowOff>
    </xdr:to>
    <xdr:graphicFrame>
      <xdr:nvGraphicFramePr>
        <xdr:cNvPr id="24" name="Chart 24"/>
        <xdr:cNvGraphicFramePr/>
      </xdr:nvGraphicFramePr>
      <xdr:xfrm>
        <a:off x="22812375" y="35299650"/>
        <a:ext cx="5305425" cy="4686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31</xdr:col>
      <xdr:colOff>38100</xdr:colOff>
      <xdr:row>249</xdr:row>
      <xdr:rowOff>0</xdr:rowOff>
    </xdr:from>
    <xdr:to>
      <xdr:col>39</xdr:col>
      <xdr:colOff>0</xdr:colOff>
      <xdr:row>278</xdr:row>
      <xdr:rowOff>0</xdr:rowOff>
    </xdr:to>
    <xdr:graphicFrame>
      <xdr:nvGraphicFramePr>
        <xdr:cNvPr id="25" name="Chart 25"/>
        <xdr:cNvGraphicFramePr/>
      </xdr:nvGraphicFramePr>
      <xdr:xfrm>
        <a:off x="22840950" y="40319325"/>
        <a:ext cx="5267325" cy="46958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31</xdr:col>
      <xdr:colOff>28575</xdr:colOff>
      <xdr:row>279</xdr:row>
      <xdr:rowOff>123825</xdr:rowOff>
    </xdr:from>
    <xdr:to>
      <xdr:col>39</xdr:col>
      <xdr:colOff>9525</xdr:colOff>
      <xdr:row>308</xdr:row>
      <xdr:rowOff>114300</xdr:rowOff>
    </xdr:to>
    <xdr:graphicFrame>
      <xdr:nvGraphicFramePr>
        <xdr:cNvPr id="26" name="Chart 26"/>
        <xdr:cNvGraphicFramePr/>
      </xdr:nvGraphicFramePr>
      <xdr:xfrm>
        <a:off x="22831425" y="45300900"/>
        <a:ext cx="5286375" cy="46863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609600" y="4210050"/>
        <a:ext cx="70485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50</xdr:row>
      <xdr:rowOff>0</xdr:rowOff>
    </xdr:from>
    <xdr:to>
      <xdr:col>8</xdr:col>
      <xdr:colOff>1266825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590550" y="8096250"/>
        <a:ext cx="70294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30</xdr:row>
      <xdr:rowOff>9525</xdr:rowOff>
    </xdr:from>
    <xdr:to>
      <xdr:col>19</xdr:col>
      <xdr:colOff>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8524875" y="4867275"/>
        <a:ext cx="5476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26</xdr:row>
      <xdr:rowOff>0</xdr:rowOff>
    </xdr:from>
    <xdr:to>
      <xdr:col>29</xdr:col>
      <xdr:colOff>9525</xdr:colOff>
      <xdr:row>47</xdr:row>
      <xdr:rowOff>142875</xdr:rowOff>
    </xdr:to>
    <xdr:graphicFrame>
      <xdr:nvGraphicFramePr>
        <xdr:cNvPr id="4" name="Chart 5"/>
        <xdr:cNvGraphicFramePr/>
      </xdr:nvGraphicFramePr>
      <xdr:xfrm>
        <a:off x="14658975" y="4210050"/>
        <a:ext cx="714375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323850</xdr:colOff>
      <xdr:row>49</xdr:row>
      <xdr:rowOff>142875</xdr:rowOff>
    </xdr:from>
    <xdr:to>
      <xdr:col>29</xdr:col>
      <xdr:colOff>0</xdr:colOff>
      <xdr:row>71</xdr:row>
      <xdr:rowOff>133350</xdr:rowOff>
    </xdr:to>
    <xdr:graphicFrame>
      <xdr:nvGraphicFramePr>
        <xdr:cNvPr id="5" name="Chart 6"/>
        <xdr:cNvGraphicFramePr/>
      </xdr:nvGraphicFramePr>
      <xdr:xfrm>
        <a:off x="14639925" y="8077200"/>
        <a:ext cx="71532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8</xdr:col>
      <xdr:colOff>1285875</xdr:colOff>
      <xdr:row>96</xdr:row>
      <xdr:rowOff>0</xdr:rowOff>
    </xdr:to>
    <xdr:graphicFrame>
      <xdr:nvGraphicFramePr>
        <xdr:cNvPr id="6" name="Chart 8"/>
        <xdr:cNvGraphicFramePr/>
      </xdr:nvGraphicFramePr>
      <xdr:xfrm>
        <a:off x="609600" y="11982450"/>
        <a:ext cx="702945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9</xdr:col>
      <xdr:colOff>0</xdr:colOff>
      <xdr:row>120</xdr:row>
      <xdr:rowOff>0</xdr:rowOff>
    </xdr:to>
    <xdr:graphicFrame>
      <xdr:nvGraphicFramePr>
        <xdr:cNvPr id="7" name="Chart 9"/>
        <xdr:cNvGraphicFramePr/>
      </xdr:nvGraphicFramePr>
      <xdr:xfrm>
        <a:off x="609600" y="15868650"/>
        <a:ext cx="70485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52</xdr:row>
      <xdr:rowOff>9525</xdr:rowOff>
    </xdr:from>
    <xdr:to>
      <xdr:col>18</xdr:col>
      <xdr:colOff>609600</xdr:colOff>
      <xdr:row>71</xdr:row>
      <xdr:rowOff>142875</xdr:rowOff>
    </xdr:to>
    <xdr:graphicFrame>
      <xdr:nvGraphicFramePr>
        <xdr:cNvPr id="8" name="Chart 10"/>
        <xdr:cNvGraphicFramePr/>
      </xdr:nvGraphicFramePr>
      <xdr:xfrm>
        <a:off x="8524875" y="8429625"/>
        <a:ext cx="54483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74</xdr:row>
      <xdr:rowOff>9525</xdr:rowOff>
    </xdr:from>
    <xdr:to>
      <xdr:col>19</xdr:col>
      <xdr:colOff>0</xdr:colOff>
      <xdr:row>94</xdr:row>
      <xdr:rowOff>0</xdr:rowOff>
    </xdr:to>
    <xdr:graphicFrame>
      <xdr:nvGraphicFramePr>
        <xdr:cNvPr id="9" name="Chart 11"/>
        <xdr:cNvGraphicFramePr/>
      </xdr:nvGraphicFramePr>
      <xdr:xfrm>
        <a:off x="8524875" y="11991975"/>
        <a:ext cx="5476875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323850</xdr:colOff>
      <xdr:row>74</xdr:row>
      <xdr:rowOff>9525</xdr:rowOff>
    </xdr:from>
    <xdr:to>
      <xdr:col>28</xdr:col>
      <xdr:colOff>1276350</xdr:colOff>
      <xdr:row>96</xdr:row>
      <xdr:rowOff>9525</xdr:rowOff>
    </xdr:to>
    <xdr:graphicFrame>
      <xdr:nvGraphicFramePr>
        <xdr:cNvPr id="10" name="Chart 12"/>
        <xdr:cNvGraphicFramePr/>
      </xdr:nvGraphicFramePr>
      <xdr:xfrm>
        <a:off x="14639925" y="11991975"/>
        <a:ext cx="7143750" cy="3562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9525</xdr:colOff>
      <xdr:row>98</xdr:row>
      <xdr:rowOff>0</xdr:rowOff>
    </xdr:from>
    <xdr:to>
      <xdr:col>28</xdr:col>
      <xdr:colOff>1276350</xdr:colOff>
      <xdr:row>119</xdr:row>
      <xdr:rowOff>142875</xdr:rowOff>
    </xdr:to>
    <xdr:graphicFrame>
      <xdr:nvGraphicFramePr>
        <xdr:cNvPr id="11" name="Chart 13"/>
        <xdr:cNvGraphicFramePr/>
      </xdr:nvGraphicFramePr>
      <xdr:xfrm>
        <a:off x="14658975" y="15868650"/>
        <a:ext cx="7124700" cy="3543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9525</xdr:colOff>
      <xdr:row>30</xdr:row>
      <xdr:rowOff>0</xdr:rowOff>
    </xdr:from>
    <xdr:to>
      <xdr:col>39</xdr:col>
      <xdr:colOff>9525</xdr:colOff>
      <xdr:row>49</xdr:row>
      <xdr:rowOff>152400</xdr:rowOff>
    </xdr:to>
    <xdr:graphicFrame>
      <xdr:nvGraphicFramePr>
        <xdr:cNvPr id="12" name="Chart 14"/>
        <xdr:cNvGraphicFramePr/>
      </xdr:nvGraphicFramePr>
      <xdr:xfrm>
        <a:off x="22764750" y="4857750"/>
        <a:ext cx="5248275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9525</xdr:colOff>
      <xdr:row>51</xdr:row>
      <xdr:rowOff>142875</xdr:rowOff>
    </xdr:from>
    <xdr:to>
      <xdr:col>39</xdr:col>
      <xdr:colOff>9525</xdr:colOff>
      <xdr:row>71</xdr:row>
      <xdr:rowOff>114300</xdr:rowOff>
    </xdr:to>
    <xdr:graphicFrame>
      <xdr:nvGraphicFramePr>
        <xdr:cNvPr id="13" name="Chart 15"/>
        <xdr:cNvGraphicFramePr/>
      </xdr:nvGraphicFramePr>
      <xdr:xfrm>
        <a:off x="22764750" y="8401050"/>
        <a:ext cx="5248275" cy="3209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31</xdr:col>
      <xdr:colOff>9525</xdr:colOff>
      <xdr:row>74</xdr:row>
      <xdr:rowOff>9525</xdr:rowOff>
    </xdr:from>
    <xdr:to>
      <xdr:col>39</xdr:col>
      <xdr:colOff>0</xdr:colOff>
      <xdr:row>94</xdr:row>
      <xdr:rowOff>0</xdr:rowOff>
    </xdr:to>
    <xdr:graphicFrame>
      <xdr:nvGraphicFramePr>
        <xdr:cNvPr id="14" name="Chart 16"/>
        <xdr:cNvGraphicFramePr/>
      </xdr:nvGraphicFramePr>
      <xdr:xfrm>
        <a:off x="22764750" y="11991975"/>
        <a:ext cx="52387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152400</xdr:rowOff>
    </xdr:from>
    <xdr:to>
      <xdr:col>10</xdr:col>
      <xdr:colOff>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619125" y="5819775"/>
        <a:ext cx="7172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61</xdr:row>
      <xdr:rowOff>152400</xdr:rowOff>
    </xdr:from>
    <xdr:to>
      <xdr:col>9</xdr:col>
      <xdr:colOff>1143000</xdr:colOff>
      <xdr:row>86</xdr:row>
      <xdr:rowOff>28575</xdr:rowOff>
    </xdr:to>
    <xdr:graphicFrame>
      <xdr:nvGraphicFramePr>
        <xdr:cNvPr id="2" name="Chart 2"/>
        <xdr:cNvGraphicFramePr/>
      </xdr:nvGraphicFramePr>
      <xdr:xfrm>
        <a:off x="581025" y="10029825"/>
        <a:ext cx="71247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9</xdr:col>
      <xdr:colOff>1209675</xdr:colOff>
      <xdr:row>112</xdr:row>
      <xdr:rowOff>47625</xdr:rowOff>
    </xdr:to>
    <xdr:graphicFrame>
      <xdr:nvGraphicFramePr>
        <xdr:cNvPr id="3" name="Chart 3"/>
        <xdr:cNvGraphicFramePr/>
      </xdr:nvGraphicFramePr>
      <xdr:xfrm>
        <a:off x="609600" y="14249400"/>
        <a:ext cx="71628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113</xdr:row>
      <xdr:rowOff>152400</xdr:rowOff>
    </xdr:from>
    <xdr:to>
      <xdr:col>9</xdr:col>
      <xdr:colOff>1219200</xdr:colOff>
      <xdr:row>138</xdr:row>
      <xdr:rowOff>38100</xdr:rowOff>
    </xdr:to>
    <xdr:graphicFrame>
      <xdr:nvGraphicFramePr>
        <xdr:cNvPr id="4" name="Chart 4"/>
        <xdr:cNvGraphicFramePr/>
      </xdr:nvGraphicFramePr>
      <xdr:xfrm>
        <a:off x="619125" y="18449925"/>
        <a:ext cx="71628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140</xdr:row>
      <xdr:rowOff>0</xdr:rowOff>
    </xdr:from>
    <xdr:to>
      <xdr:col>10</xdr:col>
      <xdr:colOff>0</xdr:colOff>
      <xdr:row>164</xdr:row>
      <xdr:rowOff>85725</xdr:rowOff>
    </xdr:to>
    <xdr:graphicFrame>
      <xdr:nvGraphicFramePr>
        <xdr:cNvPr id="5" name="Chart 5"/>
        <xdr:cNvGraphicFramePr/>
      </xdr:nvGraphicFramePr>
      <xdr:xfrm>
        <a:off x="619125" y="22669500"/>
        <a:ext cx="7172325" cy="3971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192</xdr:row>
      <xdr:rowOff>95250</xdr:rowOff>
    </xdr:from>
    <xdr:to>
      <xdr:col>10</xdr:col>
      <xdr:colOff>9525</xdr:colOff>
      <xdr:row>214</xdr:row>
      <xdr:rowOff>28575</xdr:rowOff>
    </xdr:to>
    <xdr:graphicFrame>
      <xdr:nvGraphicFramePr>
        <xdr:cNvPr id="1" name="Chart 1"/>
        <xdr:cNvGraphicFramePr/>
      </xdr:nvGraphicFramePr>
      <xdr:xfrm>
        <a:off x="609600" y="31184850"/>
        <a:ext cx="7581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215</xdr:row>
      <xdr:rowOff>152400</xdr:rowOff>
    </xdr:from>
    <xdr:to>
      <xdr:col>10</xdr:col>
      <xdr:colOff>38100</xdr:colOff>
      <xdr:row>237</xdr:row>
      <xdr:rowOff>85725</xdr:rowOff>
    </xdr:to>
    <xdr:graphicFrame>
      <xdr:nvGraphicFramePr>
        <xdr:cNvPr id="2" name="Chart 3"/>
        <xdr:cNvGraphicFramePr/>
      </xdr:nvGraphicFramePr>
      <xdr:xfrm>
        <a:off x="638175" y="34966275"/>
        <a:ext cx="7581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239</xdr:row>
      <xdr:rowOff>57150</xdr:rowOff>
    </xdr:from>
    <xdr:to>
      <xdr:col>10</xdr:col>
      <xdr:colOff>38100</xdr:colOff>
      <xdr:row>261</xdr:row>
      <xdr:rowOff>19050</xdr:rowOff>
    </xdr:to>
    <xdr:graphicFrame>
      <xdr:nvGraphicFramePr>
        <xdr:cNvPr id="3" name="Chart 4"/>
        <xdr:cNvGraphicFramePr/>
      </xdr:nvGraphicFramePr>
      <xdr:xfrm>
        <a:off x="619125" y="38757225"/>
        <a:ext cx="760095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262</xdr:row>
      <xdr:rowOff>152400</xdr:rowOff>
    </xdr:from>
    <xdr:to>
      <xdr:col>10</xdr:col>
      <xdr:colOff>9525</xdr:colOff>
      <xdr:row>284</xdr:row>
      <xdr:rowOff>104775</xdr:rowOff>
    </xdr:to>
    <xdr:graphicFrame>
      <xdr:nvGraphicFramePr>
        <xdr:cNvPr id="4" name="Chart 5"/>
        <xdr:cNvGraphicFramePr/>
      </xdr:nvGraphicFramePr>
      <xdr:xfrm>
        <a:off x="638175" y="42576750"/>
        <a:ext cx="75533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66</xdr:row>
      <xdr:rowOff>28575</xdr:rowOff>
    </xdr:from>
    <xdr:to>
      <xdr:col>10</xdr:col>
      <xdr:colOff>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600075" y="10715625"/>
        <a:ext cx="76009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88</xdr:row>
      <xdr:rowOff>38100</xdr:rowOff>
    </xdr:from>
    <xdr:to>
      <xdr:col>10</xdr:col>
      <xdr:colOff>19050</xdr:colOff>
      <xdr:row>108</xdr:row>
      <xdr:rowOff>0</xdr:rowOff>
    </xdr:to>
    <xdr:graphicFrame>
      <xdr:nvGraphicFramePr>
        <xdr:cNvPr id="2" name="Chart 2"/>
        <xdr:cNvGraphicFramePr/>
      </xdr:nvGraphicFramePr>
      <xdr:xfrm>
        <a:off x="619125" y="14287500"/>
        <a:ext cx="76009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110</xdr:row>
      <xdr:rowOff>9525</xdr:rowOff>
    </xdr:from>
    <xdr:to>
      <xdr:col>10</xdr:col>
      <xdr:colOff>9525</xdr:colOff>
      <xdr:row>129</xdr:row>
      <xdr:rowOff>123825</xdr:rowOff>
    </xdr:to>
    <xdr:graphicFrame>
      <xdr:nvGraphicFramePr>
        <xdr:cNvPr id="3" name="Chart 3"/>
        <xdr:cNvGraphicFramePr/>
      </xdr:nvGraphicFramePr>
      <xdr:xfrm>
        <a:off x="619125" y="17821275"/>
        <a:ext cx="759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132</xdr:row>
      <xdr:rowOff>9525</xdr:rowOff>
    </xdr:from>
    <xdr:to>
      <xdr:col>9</xdr:col>
      <xdr:colOff>1181100</xdr:colOff>
      <xdr:row>152</xdr:row>
      <xdr:rowOff>0</xdr:rowOff>
    </xdr:to>
    <xdr:graphicFrame>
      <xdr:nvGraphicFramePr>
        <xdr:cNvPr id="4" name="Chart 4"/>
        <xdr:cNvGraphicFramePr/>
      </xdr:nvGraphicFramePr>
      <xdr:xfrm>
        <a:off x="619125" y="21383625"/>
        <a:ext cx="75628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14</xdr:row>
      <xdr:rowOff>9525</xdr:rowOff>
    </xdr:from>
    <xdr:to>
      <xdr:col>9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00075" y="2276475"/>
        <a:ext cx="7019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38</xdr:row>
      <xdr:rowOff>9525</xdr:rowOff>
    </xdr:from>
    <xdr:to>
      <xdr:col>9</xdr:col>
      <xdr:colOff>0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619125" y="6162675"/>
        <a:ext cx="70008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14</xdr:row>
      <xdr:rowOff>9525</xdr:rowOff>
    </xdr:from>
    <xdr:to>
      <xdr:col>19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91525" y="2276475"/>
        <a:ext cx="51720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19</xdr:col>
      <xdr:colOff>0</xdr:colOff>
      <xdr:row>55</xdr:row>
      <xdr:rowOff>123825</xdr:rowOff>
    </xdr:to>
    <xdr:graphicFrame>
      <xdr:nvGraphicFramePr>
        <xdr:cNvPr id="4" name="Chart 4"/>
        <xdr:cNvGraphicFramePr/>
      </xdr:nvGraphicFramePr>
      <xdr:xfrm>
        <a:off x="8391525" y="5829300"/>
        <a:ext cx="51720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58</xdr:row>
      <xdr:rowOff>0</xdr:rowOff>
    </xdr:from>
    <xdr:to>
      <xdr:col>19</xdr:col>
      <xdr:colOff>9525</xdr:colOff>
      <xdr:row>77</xdr:row>
      <xdr:rowOff>133350</xdr:rowOff>
    </xdr:to>
    <xdr:graphicFrame>
      <xdr:nvGraphicFramePr>
        <xdr:cNvPr id="5" name="Chart 5"/>
        <xdr:cNvGraphicFramePr/>
      </xdr:nvGraphicFramePr>
      <xdr:xfrm>
        <a:off x="8401050" y="9391650"/>
        <a:ext cx="517207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14</xdr:row>
      <xdr:rowOff>9525</xdr:rowOff>
    </xdr:from>
    <xdr:to>
      <xdr:col>28</xdr:col>
      <xdr:colOff>1333500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14220825" y="2276475"/>
        <a:ext cx="703897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28575</xdr:colOff>
      <xdr:row>38</xdr:row>
      <xdr:rowOff>9525</xdr:rowOff>
    </xdr:from>
    <xdr:to>
      <xdr:col>29</xdr:col>
      <xdr:colOff>0</xdr:colOff>
      <xdr:row>59</xdr:row>
      <xdr:rowOff>133350</xdr:rowOff>
    </xdr:to>
    <xdr:graphicFrame>
      <xdr:nvGraphicFramePr>
        <xdr:cNvPr id="7" name="Chart 7"/>
        <xdr:cNvGraphicFramePr/>
      </xdr:nvGraphicFramePr>
      <xdr:xfrm>
        <a:off x="14239875" y="6162675"/>
        <a:ext cx="702945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447675</xdr:colOff>
      <xdr:row>14</xdr:row>
      <xdr:rowOff>9525</xdr:rowOff>
    </xdr:from>
    <xdr:to>
      <xdr:col>39</xdr:col>
      <xdr:colOff>104775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22136100" y="2276475"/>
        <a:ext cx="501967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447675</xdr:colOff>
      <xdr:row>36</xdr:row>
      <xdr:rowOff>0</xdr:rowOff>
    </xdr:from>
    <xdr:to>
      <xdr:col>39</xdr:col>
      <xdr:colOff>104775</xdr:colOff>
      <xdr:row>55</xdr:row>
      <xdr:rowOff>123825</xdr:rowOff>
    </xdr:to>
    <xdr:graphicFrame>
      <xdr:nvGraphicFramePr>
        <xdr:cNvPr id="9" name="Chart 9"/>
        <xdr:cNvGraphicFramePr/>
      </xdr:nvGraphicFramePr>
      <xdr:xfrm>
        <a:off x="22136100" y="5829300"/>
        <a:ext cx="5019675" cy="3200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447675</xdr:colOff>
      <xdr:row>58</xdr:row>
      <xdr:rowOff>0</xdr:rowOff>
    </xdr:from>
    <xdr:to>
      <xdr:col>39</xdr:col>
      <xdr:colOff>104775</xdr:colOff>
      <xdr:row>77</xdr:row>
      <xdr:rowOff>133350</xdr:rowOff>
    </xdr:to>
    <xdr:graphicFrame>
      <xdr:nvGraphicFramePr>
        <xdr:cNvPr id="10" name="Chart 10"/>
        <xdr:cNvGraphicFramePr/>
      </xdr:nvGraphicFramePr>
      <xdr:xfrm>
        <a:off x="22136100" y="9391650"/>
        <a:ext cx="5019675" cy="3209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9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619125" y="3409950"/>
        <a:ext cx="69723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9525</xdr:rowOff>
    </xdr:from>
    <xdr:to>
      <xdr:col>9</xdr:col>
      <xdr:colOff>9525</xdr:colOff>
      <xdr:row>66</xdr:row>
      <xdr:rowOff>133350</xdr:rowOff>
    </xdr:to>
    <xdr:graphicFrame>
      <xdr:nvGraphicFramePr>
        <xdr:cNvPr id="2" name="Chart 2"/>
        <xdr:cNvGraphicFramePr/>
      </xdr:nvGraphicFramePr>
      <xdr:xfrm>
        <a:off x="619125" y="7296150"/>
        <a:ext cx="69818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69</xdr:row>
      <xdr:rowOff>28575</xdr:rowOff>
    </xdr:from>
    <xdr:to>
      <xdr:col>9</xdr:col>
      <xdr:colOff>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619125" y="11201400"/>
        <a:ext cx="69723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25</xdr:row>
      <xdr:rowOff>9525</xdr:rowOff>
    </xdr:from>
    <xdr:to>
      <xdr:col>19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8677275" y="4057650"/>
        <a:ext cx="5048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19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8677275" y="7610475"/>
        <a:ext cx="5048250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69</xdr:row>
      <xdr:rowOff>38100</xdr:rowOff>
    </xdr:from>
    <xdr:to>
      <xdr:col>19</xdr:col>
      <xdr:colOff>0</xdr:colOff>
      <xdr:row>89</xdr:row>
      <xdr:rowOff>19050</xdr:rowOff>
    </xdr:to>
    <xdr:graphicFrame>
      <xdr:nvGraphicFramePr>
        <xdr:cNvPr id="6" name="Chart 6"/>
        <xdr:cNvGraphicFramePr/>
      </xdr:nvGraphicFramePr>
      <xdr:xfrm>
        <a:off x="8677275" y="11210925"/>
        <a:ext cx="504825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45</xdr:row>
      <xdr:rowOff>9525</xdr:rowOff>
    </xdr:from>
    <xdr:to>
      <xdr:col>19</xdr:col>
      <xdr:colOff>0</xdr:colOff>
      <xdr:row>66</xdr:row>
      <xdr:rowOff>133350</xdr:rowOff>
    </xdr:to>
    <xdr:graphicFrame>
      <xdr:nvGraphicFramePr>
        <xdr:cNvPr id="7" name="Chart 8"/>
        <xdr:cNvGraphicFramePr/>
      </xdr:nvGraphicFramePr>
      <xdr:xfrm>
        <a:off x="13725525" y="7296150"/>
        <a:ext cx="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69</xdr:row>
      <xdr:rowOff>9525</xdr:rowOff>
    </xdr:from>
    <xdr:to>
      <xdr:col>19</xdr:col>
      <xdr:colOff>0</xdr:colOff>
      <xdr:row>90</xdr:row>
      <xdr:rowOff>133350</xdr:rowOff>
    </xdr:to>
    <xdr:graphicFrame>
      <xdr:nvGraphicFramePr>
        <xdr:cNvPr id="8" name="Chart 9"/>
        <xdr:cNvGraphicFramePr/>
      </xdr:nvGraphicFramePr>
      <xdr:xfrm>
        <a:off x="13725525" y="11182350"/>
        <a:ext cx="0" cy="3524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25</xdr:row>
      <xdr:rowOff>9525</xdr:rowOff>
    </xdr:from>
    <xdr:to>
      <xdr:col>19</xdr:col>
      <xdr:colOff>0</xdr:colOff>
      <xdr:row>44</xdr:row>
      <xdr:rowOff>142875</xdr:rowOff>
    </xdr:to>
    <xdr:graphicFrame>
      <xdr:nvGraphicFramePr>
        <xdr:cNvPr id="9" name="Chart 10"/>
        <xdr:cNvGraphicFramePr/>
      </xdr:nvGraphicFramePr>
      <xdr:xfrm>
        <a:off x="13725525" y="4057650"/>
        <a:ext cx="0" cy="3209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47</xdr:row>
      <xdr:rowOff>19050</xdr:rowOff>
    </xdr:from>
    <xdr:to>
      <xdr:col>19</xdr:col>
      <xdr:colOff>0</xdr:colOff>
      <xdr:row>66</xdr:row>
      <xdr:rowOff>133350</xdr:rowOff>
    </xdr:to>
    <xdr:graphicFrame>
      <xdr:nvGraphicFramePr>
        <xdr:cNvPr id="10" name="Chart 11"/>
        <xdr:cNvGraphicFramePr/>
      </xdr:nvGraphicFramePr>
      <xdr:xfrm>
        <a:off x="13725525" y="7629525"/>
        <a:ext cx="0" cy="3190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68</xdr:row>
      <xdr:rowOff>142875</xdr:rowOff>
    </xdr:from>
    <xdr:to>
      <xdr:col>19</xdr:col>
      <xdr:colOff>0</xdr:colOff>
      <xdr:row>89</xdr:row>
      <xdr:rowOff>0</xdr:rowOff>
    </xdr:to>
    <xdr:graphicFrame>
      <xdr:nvGraphicFramePr>
        <xdr:cNvPr id="11" name="Chart 12"/>
        <xdr:cNvGraphicFramePr/>
      </xdr:nvGraphicFramePr>
      <xdr:xfrm>
        <a:off x="13725525" y="11153775"/>
        <a:ext cx="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91</xdr:row>
      <xdr:rowOff>0</xdr:rowOff>
    </xdr:from>
    <xdr:to>
      <xdr:col>19</xdr:col>
      <xdr:colOff>0</xdr:colOff>
      <xdr:row>111</xdr:row>
      <xdr:rowOff>9525</xdr:rowOff>
    </xdr:to>
    <xdr:graphicFrame>
      <xdr:nvGraphicFramePr>
        <xdr:cNvPr id="12" name="Chart 13"/>
        <xdr:cNvGraphicFramePr/>
      </xdr:nvGraphicFramePr>
      <xdr:xfrm>
        <a:off x="8677275" y="14735175"/>
        <a:ext cx="5048250" cy="3248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91</xdr:row>
      <xdr:rowOff>19050</xdr:rowOff>
    </xdr:from>
    <xdr:to>
      <xdr:col>19</xdr:col>
      <xdr:colOff>0</xdr:colOff>
      <xdr:row>111</xdr:row>
      <xdr:rowOff>28575</xdr:rowOff>
    </xdr:to>
    <xdr:graphicFrame>
      <xdr:nvGraphicFramePr>
        <xdr:cNvPr id="13" name="Chart 14"/>
        <xdr:cNvGraphicFramePr/>
      </xdr:nvGraphicFramePr>
      <xdr:xfrm>
        <a:off x="13725525" y="14754225"/>
        <a:ext cx="0" cy="3248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0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3" max="3" width="8.421875" style="0" customWidth="1"/>
    <col min="4" max="4" width="11.140625" style="0" customWidth="1"/>
    <col min="5" max="5" width="12.00390625" style="0" customWidth="1"/>
    <col min="6" max="6" width="10.140625" style="0" customWidth="1"/>
    <col min="7" max="7" width="11.421875" style="0" customWidth="1"/>
    <col min="8" max="8" width="17.7109375" style="0" customWidth="1"/>
    <col min="9" max="9" width="16.140625" style="0" customWidth="1"/>
    <col min="10" max="10" width="18.140625" style="0" customWidth="1"/>
    <col min="11" max="11" width="3.57421875" style="16" customWidth="1"/>
    <col min="12" max="12" width="4.140625" style="16" customWidth="1"/>
    <col min="15" max="15" width="11.421875" style="0" customWidth="1"/>
    <col min="16" max="16" width="9.8515625" style="0" bestFit="1" customWidth="1"/>
    <col min="17" max="17" width="10.28125" style="0" customWidth="1"/>
    <col min="18" max="18" width="11.7109375" style="0" customWidth="1"/>
    <col min="19" max="19" width="17.7109375" style="0" customWidth="1"/>
    <col min="20" max="20" width="16.140625" style="0" customWidth="1"/>
    <col min="21" max="21" width="18.28125" style="0" customWidth="1"/>
  </cols>
  <sheetData>
    <row r="2" spans="2:13" ht="12.75">
      <c r="B2" t="s">
        <v>28</v>
      </c>
      <c r="M2" t="s">
        <v>29</v>
      </c>
    </row>
    <row r="3" spans="2:21" ht="12.75">
      <c r="B3" s="67" t="s">
        <v>45</v>
      </c>
      <c r="C3" t="s">
        <v>0</v>
      </c>
      <c r="D3" t="s">
        <v>0</v>
      </c>
      <c r="H3" s="9" t="s">
        <v>51</v>
      </c>
      <c r="I3" s="4" t="s">
        <v>52</v>
      </c>
      <c r="J3" s="4" t="s">
        <v>27</v>
      </c>
      <c r="M3" s="69" t="s">
        <v>46</v>
      </c>
      <c r="N3" t="s">
        <v>0</v>
      </c>
      <c r="O3" t="s">
        <v>0</v>
      </c>
      <c r="S3" s="9" t="s">
        <v>51</v>
      </c>
      <c r="T3" s="4" t="s">
        <v>52</v>
      </c>
      <c r="U3" s="10" t="s">
        <v>27</v>
      </c>
    </row>
    <row r="4" spans="2:21" ht="12.75">
      <c r="B4" s="2" t="s">
        <v>24</v>
      </c>
      <c r="C4" s="11" t="s">
        <v>16</v>
      </c>
      <c r="D4" s="1" t="s">
        <v>23</v>
      </c>
      <c r="E4" s="2" t="s">
        <v>53</v>
      </c>
      <c r="F4" s="11" t="s">
        <v>25</v>
      </c>
      <c r="G4" s="2" t="s">
        <v>26</v>
      </c>
      <c r="H4" s="37" t="str">
        <f>"%1"</f>
        <v>%1</v>
      </c>
      <c r="I4" s="13" t="str">
        <f>"%2"</f>
        <v>%2</v>
      </c>
      <c r="J4" s="14">
        <v>0.03</v>
      </c>
      <c r="L4" s="16" t="s">
        <v>0</v>
      </c>
      <c r="M4" s="2" t="s">
        <v>24</v>
      </c>
      <c r="N4" s="11" t="s">
        <v>16</v>
      </c>
      <c r="O4" s="1" t="s">
        <v>23</v>
      </c>
      <c r="P4" s="2" t="s">
        <v>53</v>
      </c>
      <c r="Q4" s="11" t="s">
        <v>25</v>
      </c>
      <c r="R4" s="2" t="s">
        <v>26</v>
      </c>
      <c r="S4" s="37" t="str">
        <f>"%1"</f>
        <v>%1</v>
      </c>
      <c r="T4" s="13" t="str">
        <f>"%2"</f>
        <v>%2</v>
      </c>
      <c r="U4" s="14">
        <v>0.03</v>
      </c>
    </row>
    <row r="5" spans="2:21" ht="12.75">
      <c r="B5" s="5" t="s">
        <v>1</v>
      </c>
      <c r="C5" s="1" t="s">
        <v>17</v>
      </c>
      <c r="D5" s="9" t="s">
        <v>18</v>
      </c>
      <c r="E5" s="4">
        <v>30728</v>
      </c>
      <c r="F5" s="15">
        <v>24685</v>
      </c>
      <c r="G5" s="4">
        <v>17126</v>
      </c>
      <c r="H5" s="21">
        <f>F5/E5</f>
        <v>0.8033389742254621</v>
      </c>
      <c r="I5" s="28">
        <f>G5/E5</f>
        <v>0.5573418380630044</v>
      </c>
      <c r="J5" s="22">
        <f>G5/F5</f>
        <v>0.6937816487745595</v>
      </c>
      <c r="M5" s="5" t="s">
        <v>1</v>
      </c>
      <c r="N5" s="1" t="s">
        <v>17</v>
      </c>
      <c r="O5" s="9" t="s">
        <v>18</v>
      </c>
      <c r="P5" s="4">
        <v>27884</v>
      </c>
      <c r="Q5" s="15">
        <v>23342</v>
      </c>
      <c r="R5" s="4">
        <v>17126</v>
      </c>
      <c r="S5" s="21">
        <f>Q5/P5</f>
        <v>0.837110887964424</v>
      </c>
      <c r="T5" s="28">
        <f>R5/P5</f>
        <v>0.6141873475828432</v>
      </c>
      <c r="U5" s="22">
        <f>R5/Q5</f>
        <v>0.7336989118327478</v>
      </c>
    </row>
    <row r="6" spans="2:21" ht="12.75">
      <c r="B6" s="5"/>
      <c r="C6" s="9" t="s">
        <v>19</v>
      </c>
      <c r="D6" s="9" t="s">
        <v>18</v>
      </c>
      <c r="E6" s="4">
        <v>125454</v>
      </c>
      <c r="F6" s="15">
        <v>103153</v>
      </c>
      <c r="G6" s="4">
        <v>84580</v>
      </c>
      <c r="H6" s="21">
        <f aca="true" t="shared" si="0" ref="H6:H34">F6/E6</f>
        <v>0.8222376329172446</v>
      </c>
      <c r="I6" s="28">
        <f aca="true" t="shared" si="1" ref="I6:I34">G6/E6</f>
        <v>0.6741913370637843</v>
      </c>
      <c r="J6" s="22">
        <f aca="true" t="shared" si="2" ref="J6:J34">G6/F6</f>
        <v>0.8199470689170456</v>
      </c>
      <c r="M6" s="5"/>
      <c r="N6" s="9" t="s">
        <v>19</v>
      </c>
      <c r="O6" s="9" t="s">
        <v>18</v>
      </c>
      <c r="P6" s="4">
        <v>118157</v>
      </c>
      <c r="Q6" s="15">
        <v>100760</v>
      </c>
      <c r="R6" s="4">
        <v>84580</v>
      </c>
      <c r="S6" s="21">
        <f aca="true" t="shared" si="3" ref="S6:S34">Q6/P6</f>
        <v>0.8527636957607251</v>
      </c>
      <c r="T6" s="28">
        <f aca="true" t="shared" si="4" ref="T6:T34">R6/P6</f>
        <v>0.7158272467987508</v>
      </c>
      <c r="U6" s="22">
        <f aca="true" t="shared" si="5" ref="U6:U34">R6/Q6</f>
        <v>0.8394204049225883</v>
      </c>
    </row>
    <row r="7" spans="2:21" ht="12.75">
      <c r="B7" s="5"/>
      <c r="C7" s="18"/>
      <c r="D7" s="20" t="s">
        <v>20</v>
      </c>
      <c r="E7" s="5">
        <v>65316</v>
      </c>
      <c r="F7" s="16">
        <v>44288</v>
      </c>
      <c r="G7" s="5">
        <v>16354</v>
      </c>
      <c r="H7" s="23">
        <f t="shared" si="0"/>
        <v>0.6780574438116235</v>
      </c>
      <c r="I7" s="29">
        <f t="shared" si="1"/>
        <v>0.2503827546083655</v>
      </c>
      <c r="J7" s="24">
        <f t="shared" si="2"/>
        <v>0.3692648121387283</v>
      </c>
      <c r="M7" s="5"/>
      <c r="N7" s="18"/>
      <c r="O7" s="20" t="s">
        <v>20</v>
      </c>
      <c r="P7" s="5">
        <v>55634</v>
      </c>
      <c r="Q7" s="16">
        <v>41249</v>
      </c>
      <c r="R7" s="5">
        <v>16354</v>
      </c>
      <c r="S7" s="23">
        <f t="shared" si="3"/>
        <v>0.7414350936477694</v>
      </c>
      <c r="T7" s="29">
        <f t="shared" si="4"/>
        <v>0.29395693281087104</v>
      </c>
      <c r="U7" s="24">
        <f t="shared" si="5"/>
        <v>0.3964702174598172</v>
      </c>
    </row>
    <row r="8" spans="2:21" ht="12.75">
      <c r="B8" s="5"/>
      <c r="C8" t="s">
        <v>21</v>
      </c>
      <c r="D8" s="9" t="s">
        <v>18</v>
      </c>
      <c r="E8" s="4">
        <v>2317</v>
      </c>
      <c r="F8" s="15">
        <v>1743</v>
      </c>
      <c r="G8" s="4">
        <v>1116</v>
      </c>
      <c r="H8" s="21">
        <f t="shared" si="0"/>
        <v>0.7522658610271903</v>
      </c>
      <c r="I8" s="28">
        <f t="shared" si="1"/>
        <v>0.4816573154941735</v>
      </c>
      <c r="J8" s="22">
        <f t="shared" si="2"/>
        <v>0.6402753872633391</v>
      </c>
      <c r="M8" s="5"/>
      <c r="N8" t="s">
        <v>21</v>
      </c>
      <c r="O8" s="9" t="s">
        <v>18</v>
      </c>
      <c r="P8" s="4">
        <v>2092</v>
      </c>
      <c r="Q8" s="15">
        <v>1597</v>
      </c>
      <c r="R8" s="4">
        <v>1116</v>
      </c>
      <c r="S8" s="21">
        <f t="shared" si="3"/>
        <v>0.7633843212237094</v>
      </c>
      <c r="T8" s="28">
        <f t="shared" si="4"/>
        <v>0.5334608030592735</v>
      </c>
      <c r="U8" s="22">
        <f t="shared" si="5"/>
        <v>0.6988102692548529</v>
      </c>
    </row>
    <row r="9" spans="2:21" ht="12.75">
      <c r="B9" s="5"/>
      <c r="D9" s="20" t="s">
        <v>20</v>
      </c>
      <c r="E9" s="5">
        <v>137450</v>
      </c>
      <c r="F9" s="16">
        <v>74026</v>
      </c>
      <c r="G9" s="5">
        <v>23764</v>
      </c>
      <c r="H9" s="23">
        <f t="shared" si="0"/>
        <v>0.5385667515460167</v>
      </c>
      <c r="I9" s="29">
        <f t="shared" si="1"/>
        <v>0.17289196071298654</v>
      </c>
      <c r="J9" s="24">
        <f t="shared" si="2"/>
        <v>0.3210223435009321</v>
      </c>
      <c r="M9" s="5"/>
      <c r="O9" s="20" t="s">
        <v>20</v>
      </c>
      <c r="P9" s="5">
        <v>96579</v>
      </c>
      <c r="Q9" s="16">
        <v>66919</v>
      </c>
      <c r="R9" s="5">
        <v>23764</v>
      </c>
      <c r="S9" s="23">
        <f t="shared" si="3"/>
        <v>0.6928939003302995</v>
      </c>
      <c r="T9" s="29">
        <f t="shared" si="4"/>
        <v>0.24605763157622257</v>
      </c>
      <c r="U9" s="24">
        <f t="shared" si="5"/>
        <v>0.35511588637008923</v>
      </c>
    </row>
    <row r="10" spans="2:21" ht="12.75">
      <c r="B10" s="5"/>
      <c r="D10" s="18" t="s">
        <v>22</v>
      </c>
      <c r="E10" s="6">
        <v>49922</v>
      </c>
      <c r="F10" s="17">
        <v>35280</v>
      </c>
      <c r="G10" s="6">
        <v>29021</v>
      </c>
      <c r="H10" s="25">
        <f t="shared" si="0"/>
        <v>0.7067024558310965</v>
      </c>
      <c r="I10" s="30">
        <f t="shared" si="1"/>
        <v>0.5813268699170706</v>
      </c>
      <c r="J10" s="26">
        <f t="shared" si="2"/>
        <v>0.8225907029478458</v>
      </c>
      <c r="M10" s="5"/>
      <c r="O10" s="18" t="s">
        <v>22</v>
      </c>
      <c r="P10" s="6">
        <v>48295</v>
      </c>
      <c r="Q10" s="17">
        <v>34407</v>
      </c>
      <c r="R10" s="6">
        <v>29021</v>
      </c>
      <c r="S10" s="25">
        <f t="shared" si="3"/>
        <v>0.7124339993788177</v>
      </c>
      <c r="T10" s="30">
        <f t="shared" si="4"/>
        <v>0.6009110673982814</v>
      </c>
      <c r="U10" s="26">
        <f t="shared" si="5"/>
        <v>0.8434620862033888</v>
      </c>
    </row>
    <row r="11" spans="2:21" ht="12.75">
      <c r="B11" s="4" t="s">
        <v>9</v>
      </c>
      <c r="C11" s="1" t="s">
        <v>17</v>
      </c>
      <c r="D11" s="20" t="s">
        <v>18</v>
      </c>
      <c r="E11" s="5">
        <v>37485</v>
      </c>
      <c r="F11" s="16">
        <v>28840</v>
      </c>
      <c r="G11" s="5">
        <v>21083</v>
      </c>
      <c r="H11" s="23">
        <f t="shared" si="0"/>
        <v>0.76937441643324</v>
      </c>
      <c r="I11" s="29">
        <f t="shared" si="1"/>
        <v>0.562438308656796</v>
      </c>
      <c r="J11" s="24">
        <f t="shared" si="2"/>
        <v>0.7310332871012483</v>
      </c>
      <c r="M11" s="4" t="s">
        <v>9</v>
      </c>
      <c r="N11" s="1" t="s">
        <v>17</v>
      </c>
      <c r="O11" s="20" t="s">
        <v>18</v>
      </c>
      <c r="P11" s="5">
        <v>33071</v>
      </c>
      <c r="Q11" s="16">
        <v>27803</v>
      </c>
      <c r="R11" s="5">
        <v>21083</v>
      </c>
      <c r="S11" s="23">
        <f t="shared" si="3"/>
        <v>0.8407063590456896</v>
      </c>
      <c r="T11" s="29">
        <f t="shared" si="4"/>
        <v>0.637507181518551</v>
      </c>
      <c r="U11" s="24">
        <f t="shared" si="5"/>
        <v>0.7582994640866093</v>
      </c>
    </row>
    <row r="12" spans="2:21" ht="12.75">
      <c r="B12" s="5"/>
      <c r="C12" s="9" t="s">
        <v>19</v>
      </c>
      <c r="D12" s="9" t="s">
        <v>18</v>
      </c>
      <c r="E12" s="4">
        <v>171826</v>
      </c>
      <c r="F12" s="15">
        <v>147644</v>
      </c>
      <c r="G12" s="4">
        <v>124537</v>
      </c>
      <c r="H12" s="21">
        <f t="shared" si="0"/>
        <v>0.8592646048909944</v>
      </c>
      <c r="I12" s="28">
        <f t="shared" si="1"/>
        <v>0.7247855388590784</v>
      </c>
      <c r="J12" s="22">
        <f t="shared" si="2"/>
        <v>0.8434951640432391</v>
      </c>
      <c r="M12" s="5"/>
      <c r="N12" s="9" t="s">
        <v>19</v>
      </c>
      <c r="O12" s="9" t="s">
        <v>18</v>
      </c>
      <c r="P12" s="4">
        <v>164256</v>
      </c>
      <c r="Q12" s="15">
        <v>145217</v>
      </c>
      <c r="R12" s="4">
        <v>124537</v>
      </c>
      <c r="S12" s="21">
        <f t="shared" si="3"/>
        <v>0.8840894700954608</v>
      </c>
      <c r="T12" s="28">
        <f t="shared" si="4"/>
        <v>0.7581884375608806</v>
      </c>
      <c r="U12" s="22">
        <f t="shared" si="5"/>
        <v>0.8575924306382862</v>
      </c>
    </row>
    <row r="13" spans="2:21" ht="12.75">
      <c r="B13" s="5"/>
      <c r="C13" s="18"/>
      <c r="D13" s="20" t="s">
        <v>20</v>
      </c>
      <c r="E13" s="5">
        <v>65174</v>
      </c>
      <c r="F13" s="16">
        <v>44549</v>
      </c>
      <c r="G13" s="5">
        <v>16755</v>
      </c>
      <c r="H13" s="23">
        <f t="shared" si="0"/>
        <v>0.6835394482462331</v>
      </c>
      <c r="I13" s="29">
        <f t="shared" si="1"/>
        <v>0.25708104458833275</v>
      </c>
      <c r="J13" s="24">
        <f t="shared" si="2"/>
        <v>0.3761027183550697</v>
      </c>
      <c r="M13" s="5"/>
      <c r="N13" s="18"/>
      <c r="O13" s="20" t="s">
        <v>20</v>
      </c>
      <c r="P13" s="5">
        <v>56241</v>
      </c>
      <c r="Q13" s="16">
        <v>42563</v>
      </c>
      <c r="R13" s="5">
        <v>16755</v>
      </c>
      <c r="S13" s="23">
        <f t="shared" si="3"/>
        <v>0.7567966430184385</v>
      </c>
      <c r="T13" s="29">
        <f t="shared" si="4"/>
        <v>0.29791433295994024</v>
      </c>
      <c r="U13" s="24">
        <f t="shared" si="5"/>
        <v>0.3936517632685666</v>
      </c>
    </row>
    <row r="14" spans="2:21" ht="12.75">
      <c r="B14" s="5"/>
      <c r="C14" s="16" t="s">
        <v>21</v>
      </c>
      <c r="D14" s="9" t="s">
        <v>18</v>
      </c>
      <c r="E14" s="4">
        <v>2410</v>
      </c>
      <c r="F14" s="15">
        <v>1833</v>
      </c>
      <c r="G14" s="4">
        <v>1267</v>
      </c>
      <c r="H14" s="21">
        <f t="shared" si="0"/>
        <v>0.7605809128630705</v>
      </c>
      <c r="I14" s="28">
        <f t="shared" si="1"/>
        <v>0.5257261410788382</v>
      </c>
      <c r="J14" s="22">
        <f t="shared" si="2"/>
        <v>0.6912165848336062</v>
      </c>
      <c r="M14" s="5"/>
      <c r="N14" s="16" t="s">
        <v>21</v>
      </c>
      <c r="O14" s="9" t="s">
        <v>18</v>
      </c>
      <c r="P14" s="4">
        <v>2098</v>
      </c>
      <c r="Q14" s="15">
        <v>1757</v>
      </c>
      <c r="R14" s="4">
        <v>1267</v>
      </c>
      <c r="S14" s="21">
        <f t="shared" si="3"/>
        <v>0.8374642516682554</v>
      </c>
      <c r="T14" s="28">
        <f t="shared" si="4"/>
        <v>0.6039084842707341</v>
      </c>
      <c r="U14" s="22">
        <f t="shared" si="5"/>
        <v>0.7211155378486056</v>
      </c>
    </row>
    <row r="15" spans="2:21" ht="12.75">
      <c r="B15" s="5"/>
      <c r="C15" s="16"/>
      <c r="D15" s="20" t="s">
        <v>20</v>
      </c>
      <c r="E15" s="5">
        <v>125088</v>
      </c>
      <c r="F15" s="16">
        <v>78583</v>
      </c>
      <c r="G15" s="5">
        <v>24671</v>
      </c>
      <c r="H15" s="23">
        <f t="shared" si="0"/>
        <v>0.6282217319007419</v>
      </c>
      <c r="I15" s="29">
        <f t="shared" si="1"/>
        <v>0.19722915067792274</v>
      </c>
      <c r="J15" s="24">
        <f t="shared" si="2"/>
        <v>0.31394830943079294</v>
      </c>
      <c r="M15" s="5"/>
      <c r="N15" s="16"/>
      <c r="O15" s="20" t="s">
        <v>20</v>
      </c>
      <c r="P15" s="5">
        <v>98166</v>
      </c>
      <c r="Q15" s="16">
        <v>73749</v>
      </c>
      <c r="R15" s="5">
        <v>24671</v>
      </c>
      <c r="S15" s="23">
        <f t="shared" si="3"/>
        <v>0.7512682598863151</v>
      </c>
      <c r="T15" s="29">
        <f t="shared" si="4"/>
        <v>0.25131919401829556</v>
      </c>
      <c r="U15" s="24">
        <f t="shared" si="5"/>
        <v>0.3345265698517946</v>
      </c>
    </row>
    <row r="16" spans="2:21" ht="12.75">
      <c r="B16" s="6"/>
      <c r="C16" s="17"/>
      <c r="D16" s="18" t="s">
        <v>22</v>
      </c>
      <c r="E16" s="6">
        <v>49915</v>
      </c>
      <c r="F16" s="17">
        <v>35854</v>
      </c>
      <c r="G16" s="6">
        <v>30387</v>
      </c>
      <c r="H16" s="25">
        <f t="shared" si="0"/>
        <v>0.7183011118902134</v>
      </c>
      <c r="I16" s="30">
        <f t="shared" si="1"/>
        <v>0.6087749173595112</v>
      </c>
      <c r="J16" s="26">
        <f t="shared" si="2"/>
        <v>0.8475204998047637</v>
      </c>
      <c r="M16" s="6"/>
      <c r="N16" s="17"/>
      <c r="O16" s="18" t="s">
        <v>22</v>
      </c>
      <c r="P16" s="6">
        <v>48949</v>
      </c>
      <c r="Q16" s="17">
        <v>35518</v>
      </c>
      <c r="R16" s="6">
        <v>30387</v>
      </c>
      <c r="S16" s="25">
        <f t="shared" si="3"/>
        <v>0.7256123720607163</v>
      </c>
      <c r="T16" s="30">
        <f t="shared" si="4"/>
        <v>0.6207889844532064</v>
      </c>
      <c r="U16" s="26">
        <f t="shared" si="5"/>
        <v>0.8555380370516358</v>
      </c>
    </row>
    <row r="17" spans="2:21" ht="12.75">
      <c r="B17" s="4" t="s">
        <v>10</v>
      </c>
      <c r="C17" s="1" t="s">
        <v>17</v>
      </c>
      <c r="D17" s="20" t="s">
        <v>18</v>
      </c>
      <c r="E17" s="5">
        <v>178037</v>
      </c>
      <c r="F17" s="16">
        <v>138526</v>
      </c>
      <c r="G17" s="5">
        <v>116713</v>
      </c>
      <c r="H17" s="23">
        <f t="shared" si="0"/>
        <v>0.7780742205271938</v>
      </c>
      <c r="I17" s="29">
        <f t="shared" si="1"/>
        <v>0.6555547442385572</v>
      </c>
      <c r="J17" s="24">
        <f t="shared" si="2"/>
        <v>0.8425349753836825</v>
      </c>
      <c r="M17" s="4" t="s">
        <v>10</v>
      </c>
      <c r="N17" s="1" t="s">
        <v>17</v>
      </c>
      <c r="O17" s="20" t="s">
        <v>18</v>
      </c>
      <c r="P17" s="5">
        <v>166789</v>
      </c>
      <c r="Q17" s="16">
        <v>135287</v>
      </c>
      <c r="R17" s="5">
        <v>116713</v>
      </c>
      <c r="S17" s="23">
        <f t="shared" si="3"/>
        <v>0.8111266330513404</v>
      </c>
      <c r="T17" s="29">
        <f t="shared" si="4"/>
        <v>0.6997643729502545</v>
      </c>
      <c r="U17" s="24">
        <f t="shared" si="5"/>
        <v>0.862706690221529</v>
      </c>
    </row>
    <row r="18" spans="2:21" ht="12.75">
      <c r="B18" s="5"/>
      <c r="C18" s="9" t="s">
        <v>19</v>
      </c>
      <c r="D18" s="9" t="s">
        <v>18</v>
      </c>
      <c r="E18" s="4">
        <v>176148</v>
      </c>
      <c r="F18" s="15">
        <v>153595</v>
      </c>
      <c r="G18" s="4">
        <v>136705</v>
      </c>
      <c r="H18" s="21">
        <f t="shared" si="0"/>
        <v>0.8719656198196971</v>
      </c>
      <c r="I18" s="28">
        <f t="shared" si="1"/>
        <v>0.7760803415309853</v>
      </c>
      <c r="J18" s="22">
        <f t="shared" si="2"/>
        <v>0.8900354829258765</v>
      </c>
      <c r="M18" s="5"/>
      <c r="N18" s="9" t="s">
        <v>19</v>
      </c>
      <c r="O18" s="9" t="s">
        <v>18</v>
      </c>
      <c r="P18" s="4">
        <v>167418</v>
      </c>
      <c r="Q18" s="15">
        <v>150947</v>
      </c>
      <c r="R18" s="4">
        <v>136705</v>
      </c>
      <c r="S18" s="21">
        <f t="shared" si="3"/>
        <v>0.9016175082727066</v>
      </c>
      <c r="T18" s="28">
        <f t="shared" si="4"/>
        <v>0.8165489971209786</v>
      </c>
      <c r="U18" s="22">
        <f t="shared" si="5"/>
        <v>0.9056490026300622</v>
      </c>
    </row>
    <row r="19" spans="2:21" ht="12.75">
      <c r="B19" s="5"/>
      <c r="C19" s="18"/>
      <c r="D19" s="20" t="s">
        <v>20</v>
      </c>
      <c r="E19" s="5">
        <v>67974</v>
      </c>
      <c r="F19" s="16">
        <v>45862</v>
      </c>
      <c r="G19" s="5">
        <v>14651</v>
      </c>
      <c r="H19" s="23">
        <f t="shared" si="0"/>
        <v>0.6746991496748757</v>
      </c>
      <c r="I19" s="29">
        <f t="shared" si="1"/>
        <v>0.21553829405360872</v>
      </c>
      <c r="J19" s="24">
        <f t="shared" si="2"/>
        <v>0.3194583751253761</v>
      </c>
      <c r="M19" s="5"/>
      <c r="N19" s="18"/>
      <c r="O19" s="20" t="s">
        <v>20</v>
      </c>
      <c r="P19" s="5">
        <v>57589</v>
      </c>
      <c r="Q19" s="16">
        <v>42125</v>
      </c>
      <c r="R19" s="5">
        <v>14651</v>
      </c>
      <c r="S19" s="23">
        <f t="shared" si="3"/>
        <v>0.7314764972477383</v>
      </c>
      <c r="T19" s="29">
        <f t="shared" si="4"/>
        <v>0.2544062234107208</v>
      </c>
      <c r="U19" s="24">
        <f t="shared" si="5"/>
        <v>0.34779821958456975</v>
      </c>
    </row>
    <row r="20" spans="2:21" ht="12.75">
      <c r="B20" s="5"/>
      <c r="C20" s="16" t="s">
        <v>21</v>
      </c>
      <c r="D20" s="9" t="s">
        <v>18</v>
      </c>
      <c r="E20" s="4">
        <v>14972</v>
      </c>
      <c r="F20" s="15">
        <v>11955</v>
      </c>
      <c r="G20" s="4">
        <v>9416</v>
      </c>
      <c r="H20" s="21">
        <f t="shared" si="0"/>
        <v>0.7984905156291745</v>
      </c>
      <c r="I20" s="28">
        <f t="shared" si="1"/>
        <v>0.6289072936147475</v>
      </c>
      <c r="J20" s="22">
        <f t="shared" si="2"/>
        <v>0.7876202425763279</v>
      </c>
      <c r="M20" s="5"/>
      <c r="N20" s="16" t="s">
        <v>21</v>
      </c>
      <c r="O20" s="9" t="s">
        <v>18</v>
      </c>
      <c r="P20" s="4">
        <v>13707</v>
      </c>
      <c r="Q20" s="15">
        <v>11436</v>
      </c>
      <c r="R20" s="4">
        <v>9416</v>
      </c>
      <c r="S20" s="21">
        <f t="shared" si="3"/>
        <v>0.8343182315605165</v>
      </c>
      <c r="T20" s="28">
        <f t="shared" si="4"/>
        <v>0.6869482746042168</v>
      </c>
      <c r="U20" s="22">
        <f t="shared" si="5"/>
        <v>0.8233648128716334</v>
      </c>
    </row>
    <row r="21" spans="2:21" ht="12.75">
      <c r="B21" s="5"/>
      <c r="C21" s="16"/>
      <c r="D21" s="20" t="s">
        <v>20</v>
      </c>
      <c r="E21" s="5">
        <v>103497</v>
      </c>
      <c r="F21" s="16">
        <v>68384</v>
      </c>
      <c r="G21" s="5">
        <v>18453</v>
      </c>
      <c r="H21" s="23">
        <f t="shared" si="0"/>
        <v>0.6607341275592529</v>
      </c>
      <c r="I21" s="29">
        <f t="shared" si="1"/>
        <v>0.1782950230441462</v>
      </c>
      <c r="J21" s="24">
        <f t="shared" si="2"/>
        <v>0.2698438231165185</v>
      </c>
      <c r="M21" s="5"/>
      <c r="N21" s="16"/>
      <c r="O21" s="20" t="s">
        <v>20</v>
      </c>
      <c r="P21" s="5">
        <v>81370</v>
      </c>
      <c r="Q21" s="16">
        <v>61442</v>
      </c>
      <c r="R21" s="5">
        <v>18453</v>
      </c>
      <c r="S21" s="23">
        <f t="shared" si="3"/>
        <v>0.7550940149932408</v>
      </c>
      <c r="T21" s="29">
        <f t="shared" si="4"/>
        <v>0.22677891114661422</v>
      </c>
      <c r="U21" s="24">
        <f t="shared" si="5"/>
        <v>0.3003320204420429</v>
      </c>
    </row>
    <row r="22" spans="2:21" ht="12.75">
      <c r="B22" s="6"/>
      <c r="C22" s="17"/>
      <c r="D22" s="18" t="s">
        <v>22</v>
      </c>
      <c r="E22" s="6">
        <v>55592</v>
      </c>
      <c r="F22" s="17">
        <v>35549</v>
      </c>
      <c r="G22" s="6">
        <v>31301</v>
      </c>
      <c r="H22" s="25">
        <f t="shared" si="0"/>
        <v>0.6394625125917398</v>
      </c>
      <c r="I22" s="30">
        <f t="shared" si="1"/>
        <v>0.5630486400920995</v>
      </c>
      <c r="J22" s="26">
        <f t="shared" si="2"/>
        <v>0.8805029677346761</v>
      </c>
      <c r="M22" s="6"/>
      <c r="N22" s="17"/>
      <c r="O22" s="18" t="s">
        <v>22</v>
      </c>
      <c r="P22" s="6">
        <v>54249</v>
      </c>
      <c r="Q22" s="17">
        <v>35161</v>
      </c>
      <c r="R22" s="6">
        <v>31301</v>
      </c>
      <c r="S22" s="25">
        <f t="shared" si="3"/>
        <v>0.6481409795572268</v>
      </c>
      <c r="T22" s="30">
        <f t="shared" si="4"/>
        <v>0.5769875942413685</v>
      </c>
      <c r="U22" s="26">
        <f t="shared" si="5"/>
        <v>0.8902192770399021</v>
      </c>
    </row>
    <row r="23" spans="2:21" ht="12.75">
      <c r="B23" s="4" t="s">
        <v>11</v>
      </c>
      <c r="C23" s="1" t="s">
        <v>17</v>
      </c>
      <c r="D23" s="20" t="s">
        <v>18</v>
      </c>
      <c r="E23" s="5">
        <v>165063</v>
      </c>
      <c r="F23" s="16">
        <v>132579</v>
      </c>
      <c r="G23" s="5">
        <v>110544</v>
      </c>
      <c r="H23" s="23">
        <f t="shared" si="0"/>
        <v>0.8032024136238891</v>
      </c>
      <c r="I23" s="29">
        <f t="shared" si="1"/>
        <v>0.6697079296995693</v>
      </c>
      <c r="J23" s="24">
        <f t="shared" si="2"/>
        <v>0.8337972077025774</v>
      </c>
      <c r="M23" s="4" t="s">
        <v>11</v>
      </c>
      <c r="N23" s="1" t="s">
        <v>17</v>
      </c>
      <c r="O23" s="20" t="s">
        <v>18</v>
      </c>
      <c r="P23" s="5">
        <v>158220</v>
      </c>
      <c r="Q23" s="16">
        <v>130497</v>
      </c>
      <c r="R23" s="5">
        <v>110544</v>
      </c>
      <c r="S23" s="23">
        <f t="shared" si="3"/>
        <v>0.8247819491846795</v>
      </c>
      <c r="T23" s="29">
        <f t="shared" si="4"/>
        <v>0.6986727341676147</v>
      </c>
      <c r="U23" s="24">
        <f t="shared" si="5"/>
        <v>0.8470999333318008</v>
      </c>
    </row>
    <row r="24" spans="2:21" ht="12.75">
      <c r="B24" s="5"/>
      <c r="C24" s="9" t="s">
        <v>19</v>
      </c>
      <c r="D24" s="9" t="s">
        <v>18</v>
      </c>
      <c r="E24" s="4">
        <v>255180</v>
      </c>
      <c r="F24" s="15">
        <v>233207</v>
      </c>
      <c r="G24" s="4">
        <v>212301</v>
      </c>
      <c r="H24" s="21">
        <f t="shared" si="0"/>
        <v>0.9138921545575672</v>
      </c>
      <c r="I24" s="28">
        <f t="shared" si="1"/>
        <v>0.8319656712908535</v>
      </c>
      <c r="J24" s="22">
        <f t="shared" si="2"/>
        <v>0.9103543204106224</v>
      </c>
      <c r="M24" s="5"/>
      <c r="N24" s="9" t="s">
        <v>19</v>
      </c>
      <c r="O24" s="9" t="s">
        <v>18</v>
      </c>
      <c r="P24" s="4">
        <v>247904</v>
      </c>
      <c r="Q24" s="15">
        <v>230378</v>
      </c>
      <c r="R24" s="4">
        <v>212301</v>
      </c>
      <c r="S24" s="21">
        <f t="shared" si="3"/>
        <v>0.9293032786885246</v>
      </c>
      <c r="T24" s="28">
        <f t="shared" si="4"/>
        <v>0.8563839228088292</v>
      </c>
      <c r="U24" s="22">
        <f t="shared" si="5"/>
        <v>0.9215333061316618</v>
      </c>
    </row>
    <row r="25" spans="2:21" ht="12.75">
      <c r="B25" s="5"/>
      <c r="C25" s="18"/>
      <c r="D25" s="20" t="s">
        <v>20</v>
      </c>
      <c r="E25" s="5">
        <v>124957</v>
      </c>
      <c r="F25" s="16">
        <v>55656</v>
      </c>
      <c r="G25" s="5">
        <v>21149</v>
      </c>
      <c r="H25" s="23">
        <f t="shared" si="0"/>
        <v>0.4454012180189985</v>
      </c>
      <c r="I25" s="29">
        <f t="shared" si="1"/>
        <v>0.16925022207639429</v>
      </c>
      <c r="J25" s="24">
        <f t="shared" si="2"/>
        <v>0.37999496909587466</v>
      </c>
      <c r="M25" s="5"/>
      <c r="N25" s="18"/>
      <c r="O25" s="20" t="s">
        <v>20</v>
      </c>
      <c r="P25" s="5">
        <v>81039</v>
      </c>
      <c r="Q25" s="16">
        <v>53489</v>
      </c>
      <c r="R25" s="5">
        <v>21149</v>
      </c>
      <c r="S25" s="23">
        <f t="shared" si="3"/>
        <v>0.6600402275447624</v>
      </c>
      <c r="T25" s="29">
        <f t="shared" si="4"/>
        <v>0.260973111711645</v>
      </c>
      <c r="U25" s="24">
        <f t="shared" si="5"/>
        <v>0.3953897062947522</v>
      </c>
    </row>
    <row r="26" spans="2:21" ht="12.75">
      <c r="B26" s="5"/>
      <c r="C26" s="16" t="s">
        <v>21</v>
      </c>
      <c r="D26" s="9" t="s">
        <v>18</v>
      </c>
      <c r="E26" s="4">
        <v>33530</v>
      </c>
      <c r="F26" s="15">
        <v>28494</v>
      </c>
      <c r="G26" s="4">
        <v>21339</v>
      </c>
      <c r="H26" s="21">
        <f t="shared" si="0"/>
        <v>0.849806143751864</v>
      </c>
      <c r="I26" s="28">
        <f t="shared" si="1"/>
        <v>0.6364151506113928</v>
      </c>
      <c r="J26" s="22">
        <f t="shared" si="2"/>
        <v>0.7488945041061276</v>
      </c>
      <c r="M26" s="5"/>
      <c r="N26" s="16" t="s">
        <v>21</v>
      </c>
      <c r="O26" s="9" t="s">
        <v>18</v>
      </c>
      <c r="P26" s="4">
        <v>30984</v>
      </c>
      <c r="Q26" s="15">
        <v>27102</v>
      </c>
      <c r="R26" s="4">
        <v>21339</v>
      </c>
      <c r="S26" s="21">
        <f t="shared" si="3"/>
        <v>0.8747095274980635</v>
      </c>
      <c r="T26" s="28">
        <f t="shared" si="4"/>
        <v>0.688710302091402</v>
      </c>
      <c r="U26" s="22">
        <f t="shared" si="5"/>
        <v>0.7873588665043171</v>
      </c>
    </row>
    <row r="27" spans="2:21" ht="12.75">
      <c r="B27" s="5"/>
      <c r="C27" s="16"/>
      <c r="D27" s="20" t="s">
        <v>20</v>
      </c>
      <c r="E27" s="5">
        <v>176280</v>
      </c>
      <c r="F27" s="16">
        <v>80774</v>
      </c>
      <c r="G27" s="5">
        <v>27646</v>
      </c>
      <c r="H27" s="23">
        <f t="shared" si="0"/>
        <v>0.4582142046743817</v>
      </c>
      <c r="I27" s="29">
        <f t="shared" si="1"/>
        <v>0.15683004311322896</v>
      </c>
      <c r="J27" s="24">
        <f t="shared" si="2"/>
        <v>0.34226359967316217</v>
      </c>
      <c r="M27" s="5"/>
      <c r="N27" s="16"/>
      <c r="O27" s="20" t="s">
        <v>20</v>
      </c>
      <c r="P27" s="5">
        <v>111870</v>
      </c>
      <c r="Q27" s="16">
        <v>77053</v>
      </c>
      <c r="R27" s="5">
        <v>27646</v>
      </c>
      <c r="S27" s="23">
        <f t="shared" si="3"/>
        <v>0.6887726825779923</v>
      </c>
      <c r="T27" s="29">
        <f t="shared" si="4"/>
        <v>0.24712612854205773</v>
      </c>
      <c r="U27" s="24">
        <f t="shared" si="5"/>
        <v>0.3587920003114739</v>
      </c>
    </row>
    <row r="28" spans="2:21" ht="12.75">
      <c r="B28" s="6"/>
      <c r="C28" s="17"/>
      <c r="D28" s="18" t="s">
        <v>22</v>
      </c>
      <c r="E28" s="6">
        <v>49991</v>
      </c>
      <c r="F28" s="17">
        <v>33123</v>
      </c>
      <c r="G28" s="6">
        <v>30093</v>
      </c>
      <c r="H28" s="25">
        <f t="shared" si="0"/>
        <v>0.6625792642675682</v>
      </c>
      <c r="I28" s="30">
        <f t="shared" si="1"/>
        <v>0.6019683543037747</v>
      </c>
      <c r="J28" s="26">
        <f t="shared" si="2"/>
        <v>0.9085227787338104</v>
      </c>
      <c r="M28" s="6"/>
      <c r="N28" s="17"/>
      <c r="O28" s="18" t="s">
        <v>22</v>
      </c>
      <c r="P28" s="6">
        <v>49325</v>
      </c>
      <c r="Q28" s="17">
        <v>32931</v>
      </c>
      <c r="R28" s="6">
        <v>30093</v>
      </c>
      <c r="S28" s="25">
        <f t="shared" si="3"/>
        <v>0.6676330461226558</v>
      </c>
      <c r="T28" s="30">
        <f t="shared" si="4"/>
        <v>0.6100963000506843</v>
      </c>
      <c r="U28" s="26">
        <f t="shared" si="5"/>
        <v>0.9138198050469163</v>
      </c>
    </row>
    <row r="29" spans="2:21" ht="12.75">
      <c r="B29" s="4" t="s">
        <v>12</v>
      </c>
      <c r="C29" s="1" t="s">
        <v>17</v>
      </c>
      <c r="D29" s="20" t="s">
        <v>18</v>
      </c>
      <c r="E29" s="5">
        <v>179225</v>
      </c>
      <c r="F29" s="16">
        <v>144819</v>
      </c>
      <c r="G29" s="5">
        <v>123531</v>
      </c>
      <c r="H29" s="23">
        <f t="shared" si="0"/>
        <v>0.8080290138094574</v>
      </c>
      <c r="I29" s="29">
        <f t="shared" si="1"/>
        <v>0.6892509415539126</v>
      </c>
      <c r="J29" s="24">
        <f t="shared" si="2"/>
        <v>0.8530027137323142</v>
      </c>
      <c r="M29" s="4" t="s">
        <v>12</v>
      </c>
      <c r="N29" s="1" t="s">
        <v>17</v>
      </c>
      <c r="O29" s="20" t="s">
        <v>18</v>
      </c>
      <c r="P29" s="5">
        <v>171447</v>
      </c>
      <c r="Q29" s="16">
        <v>142731</v>
      </c>
      <c r="R29" s="5">
        <v>123531</v>
      </c>
      <c r="S29" s="23">
        <f t="shared" si="3"/>
        <v>0.8325080053894206</v>
      </c>
      <c r="T29" s="29">
        <f t="shared" si="4"/>
        <v>0.7205200440952597</v>
      </c>
      <c r="U29" s="24">
        <f t="shared" si="5"/>
        <v>0.8654812199171869</v>
      </c>
    </row>
    <row r="30" spans="2:21" ht="12.75">
      <c r="B30" s="5"/>
      <c r="C30" s="9" t="s">
        <v>19</v>
      </c>
      <c r="D30" s="9" t="s">
        <v>18</v>
      </c>
      <c r="E30" s="4">
        <v>314692</v>
      </c>
      <c r="F30" s="15">
        <v>289200</v>
      </c>
      <c r="G30" s="4">
        <v>265392</v>
      </c>
      <c r="H30" s="21">
        <f t="shared" si="0"/>
        <v>0.9189938098203958</v>
      </c>
      <c r="I30" s="28">
        <f t="shared" si="1"/>
        <v>0.8433388837339367</v>
      </c>
      <c r="J30" s="22">
        <f t="shared" si="2"/>
        <v>0.9176763485477178</v>
      </c>
      <c r="M30" s="5"/>
      <c r="N30" s="9" t="s">
        <v>19</v>
      </c>
      <c r="O30" s="9" t="s">
        <v>18</v>
      </c>
      <c r="P30" s="4">
        <v>307127</v>
      </c>
      <c r="Q30" s="15">
        <v>286954</v>
      </c>
      <c r="R30" s="4">
        <v>265392</v>
      </c>
      <c r="S30" s="21">
        <f t="shared" si="3"/>
        <v>0.9343170740442879</v>
      </c>
      <c r="T30" s="28">
        <f t="shared" si="4"/>
        <v>0.8641115890169213</v>
      </c>
      <c r="U30" s="22">
        <f t="shared" si="5"/>
        <v>0.924859036640019</v>
      </c>
    </row>
    <row r="31" spans="2:21" ht="12.75">
      <c r="B31" s="5"/>
      <c r="C31" s="18"/>
      <c r="D31" s="20" t="s">
        <v>20</v>
      </c>
      <c r="E31" s="5">
        <v>147351</v>
      </c>
      <c r="F31" s="16">
        <v>67828</v>
      </c>
      <c r="G31" s="5">
        <v>38397</v>
      </c>
      <c r="H31" s="23">
        <f t="shared" si="0"/>
        <v>0.46031584448018675</v>
      </c>
      <c r="I31" s="29">
        <f t="shared" si="1"/>
        <v>0.26058187592890447</v>
      </c>
      <c r="J31" s="24">
        <f t="shared" si="2"/>
        <v>0.5660936486406793</v>
      </c>
      <c r="M31" s="5"/>
      <c r="N31" s="18"/>
      <c r="O31" s="20" t="s">
        <v>20</v>
      </c>
      <c r="P31" s="5">
        <v>98581</v>
      </c>
      <c r="Q31" s="16">
        <v>65650</v>
      </c>
      <c r="R31" s="5">
        <v>38397</v>
      </c>
      <c r="S31" s="23">
        <f t="shared" si="3"/>
        <v>0.6659498280601739</v>
      </c>
      <c r="T31" s="29">
        <f t="shared" si="4"/>
        <v>0.38949696188920785</v>
      </c>
      <c r="U31" s="24">
        <f t="shared" si="5"/>
        <v>0.5848743335872049</v>
      </c>
    </row>
    <row r="32" spans="2:21" ht="12.75">
      <c r="B32" s="5"/>
      <c r="C32" s="16" t="s">
        <v>21</v>
      </c>
      <c r="D32" s="9" t="s">
        <v>18</v>
      </c>
      <c r="E32" s="4">
        <v>50690</v>
      </c>
      <c r="F32" s="15">
        <v>44002</v>
      </c>
      <c r="G32" s="4">
        <v>35050</v>
      </c>
      <c r="H32" s="21">
        <f t="shared" si="0"/>
        <v>0.8680607614914184</v>
      </c>
      <c r="I32" s="28">
        <f t="shared" si="1"/>
        <v>0.6914578812389032</v>
      </c>
      <c r="J32" s="22">
        <f t="shared" si="2"/>
        <v>0.7965547020589974</v>
      </c>
      <c r="M32" s="5"/>
      <c r="N32" s="16" t="s">
        <v>21</v>
      </c>
      <c r="O32" s="9" t="s">
        <v>18</v>
      </c>
      <c r="P32" s="4">
        <v>48259</v>
      </c>
      <c r="Q32" s="15">
        <v>43072</v>
      </c>
      <c r="R32" s="4">
        <v>35050</v>
      </c>
      <c r="S32" s="21">
        <f t="shared" si="3"/>
        <v>0.8925174578835036</v>
      </c>
      <c r="T32" s="28">
        <f t="shared" si="4"/>
        <v>0.7262893967964524</v>
      </c>
      <c r="U32" s="22">
        <f t="shared" si="5"/>
        <v>0.8137537147102526</v>
      </c>
    </row>
    <row r="33" spans="2:21" ht="12.75">
      <c r="B33" s="5"/>
      <c r="C33" s="16"/>
      <c r="D33" s="20" t="s">
        <v>20</v>
      </c>
      <c r="E33" s="5">
        <v>192620</v>
      </c>
      <c r="F33" s="16">
        <v>92550</v>
      </c>
      <c r="G33" s="5">
        <v>45297</v>
      </c>
      <c r="H33" s="23">
        <f t="shared" si="0"/>
        <v>0.4804797009656318</v>
      </c>
      <c r="I33" s="29">
        <f t="shared" si="1"/>
        <v>0.23516249610632334</v>
      </c>
      <c r="J33" s="24">
        <f t="shared" si="2"/>
        <v>0.4894327390599676</v>
      </c>
      <c r="M33" s="5"/>
      <c r="N33" s="16"/>
      <c r="O33" s="20" t="s">
        <v>20</v>
      </c>
      <c r="P33" s="5">
        <v>127868</v>
      </c>
      <c r="Q33" s="16">
        <v>88958</v>
      </c>
      <c r="R33" s="5">
        <v>45297</v>
      </c>
      <c r="S33" s="23">
        <f t="shared" si="3"/>
        <v>0.6957018174992962</v>
      </c>
      <c r="T33" s="29">
        <f t="shared" si="4"/>
        <v>0.35424813088497514</v>
      </c>
      <c r="U33" s="24">
        <f t="shared" si="5"/>
        <v>0.509195350614897</v>
      </c>
    </row>
    <row r="34" spans="2:21" ht="12.75">
      <c r="B34" s="6"/>
      <c r="C34" s="17"/>
      <c r="D34" s="18" t="s">
        <v>22</v>
      </c>
      <c r="E34" s="6">
        <v>50218</v>
      </c>
      <c r="F34" s="17">
        <v>33860</v>
      </c>
      <c r="G34" s="6">
        <v>31448</v>
      </c>
      <c r="H34" s="25">
        <f t="shared" si="0"/>
        <v>0.6742602254171811</v>
      </c>
      <c r="I34" s="30">
        <f t="shared" si="1"/>
        <v>0.6262296387749413</v>
      </c>
      <c r="J34" s="26">
        <f t="shared" si="2"/>
        <v>0.9287655050206733</v>
      </c>
      <c r="M34" s="6"/>
      <c r="N34" s="17"/>
      <c r="O34" s="18" t="s">
        <v>22</v>
      </c>
      <c r="P34" s="6">
        <v>49750</v>
      </c>
      <c r="Q34" s="17">
        <v>33692</v>
      </c>
      <c r="R34" s="6">
        <v>31448</v>
      </c>
      <c r="S34" s="25">
        <f t="shared" si="3"/>
        <v>0.6772261306532663</v>
      </c>
      <c r="T34" s="30">
        <f t="shared" si="4"/>
        <v>0.6321206030150753</v>
      </c>
      <c r="U34" s="26">
        <f t="shared" si="5"/>
        <v>0.9333966520242194</v>
      </c>
    </row>
    <row r="35" spans="5:16" ht="12.75">
      <c r="E35" s="6">
        <f>SUM(E5:E34)</f>
        <v>3199102</v>
      </c>
      <c r="P35" s="6">
        <f>SUM(P5:P34)</f>
        <v>2774918</v>
      </c>
    </row>
    <row r="40" spans="6:12" ht="12.75">
      <c r="F40" t="s">
        <v>0</v>
      </c>
      <c r="G40" t="s">
        <v>0</v>
      </c>
      <c r="H40" t="s">
        <v>0</v>
      </c>
      <c r="I40" t="s">
        <v>0</v>
      </c>
      <c r="J40" t="s">
        <v>0</v>
      </c>
      <c r="K40" s="16" t="s">
        <v>0</v>
      </c>
      <c r="L40" s="16" t="s">
        <v>0</v>
      </c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69" r:id="rId2"/>
  <headerFooter alignWithMargins="0">
    <oddHeader>&amp;LSectionB_Results!B.1 Level &amp; Qual</oddHeader>
    <oddFooter>&amp;R&amp;P</oddFooter>
  </headerFooter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5"/>
  <sheetViews>
    <sheetView zoomScale="70" zoomScaleNormal="70" zoomScaleSheetLayoutView="40" workbookViewId="0" topLeftCell="A1">
      <selection activeCell="B2" sqref="B2"/>
    </sheetView>
  </sheetViews>
  <sheetFormatPr defaultColWidth="9.140625" defaultRowHeight="12.75"/>
  <cols>
    <col min="4" max="4" width="9.8515625" style="0" bestFit="1" customWidth="1"/>
    <col min="5" max="5" width="11.140625" style="0" customWidth="1"/>
    <col min="6" max="6" width="9.28125" style="0" bestFit="1" customWidth="1"/>
    <col min="7" max="7" width="18.57421875" style="0" customWidth="1"/>
    <col min="8" max="8" width="18.140625" style="0" customWidth="1"/>
    <col min="9" max="9" width="19.421875" style="0" customWidth="1"/>
    <col min="10" max="10" width="7.140625" style="0" customWidth="1"/>
    <col min="14" max="14" width="9.8515625" style="0" bestFit="1" customWidth="1"/>
    <col min="15" max="15" width="9.28125" style="0" bestFit="1" customWidth="1"/>
    <col min="16" max="16" width="9.8515625" style="0" bestFit="1" customWidth="1"/>
    <col min="17" max="17" width="9.28125" style="0" bestFit="1" customWidth="1"/>
    <col min="18" max="18" width="9.8515625" style="0" bestFit="1" customWidth="1"/>
    <col min="19" max="19" width="9.28125" style="0" bestFit="1" customWidth="1"/>
  </cols>
  <sheetData>
    <row r="1" spans="3:4" ht="12.75">
      <c r="C1" s="49"/>
      <c r="D1" s="49"/>
    </row>
    <row r="2" spans="2:13" ht="12.75">
      <c r="B2" t="s">
        <v>28</v>
      </c>
      <c r="L2" t="s">
        <v>28</v>
      </c>
      <c r="M2" s="16"/>
    </row>
    <row r="3" spans="2:12" ht="12.75">
      <c r="B3" s="67" t="s">
        <v>82</v>
      </c>
      <c r="G3" s="1" t="s">
        <v>51</v>
      </c>
      <c r="H3" s="2" t="s">
        <v>52</v>
      </c>
      <c r="I3" s="3" t="s">
        <v>27</v>
      </c>
      <c r="J3" s="16"/>
      <c r="L3" s="67" t="s">
        <v>83</v>
      </c>
    </row>
    <row r="4" spans="2:19" ht="12.75">
      <c r="B4" s="2" t="s">
        <v>24</v>
      </c>
      <c r="C4" s="2" t="s">
        <v>16</v>
      </c>
      <c r="D4" s="2" t="s">
        <v>53</v>
      </c>
      <c r="E4" s="2" t="s">
        <v>25</v>
      </c>
      <c r="F4" s="2" t="s">
        <v>26</v>
      </c>
      <c r="G4" s="50" t="str">
        <f>"%1"</f>
        <v>%1</v>
      </c>
      <c r="H4" s="51" t="str">
        <f>"%2"</f>
        <v>%2</v>
      </c>
      <c r="I4" s="52">
        <v>0.03</v>
      </c>
      <c r="J4" s="33"/>
      <c r="L4" s="2" t="s">
        <v>24</v>
      </c>
      <c r="M4" s="2" t="s">
        <v>16</v>
      </c>
      <c r="N4" s="11" t="s">
        <v>53</v>
      </c>
      <c r="O4" s="3"/>
      <c r="P4" s="11" t="s">
        <v>25</v>
      </c>
      <c r="Q4" s="11"/>
      <c r="R4" s="1" t="s">
        <v>26</v>
      </c>
      <c r="S4" s="37"/>
    </row>
    <row r="5" spans="2:19" ht="12.75">
      <c r="B5" s="4" t="s">
        <v>38</v>
      </c>
      <c r="C5" s="4" t="s">
        <v>17</v>
      </c>
      <c r="D5" s="15">
        <v>30728</v>
      </c>
      <c r="E5" s="4">
        <v>24685</v>
      </c>
      <c r="F5" s="9">
        <v>17126</v>
      </c>
      <c r="G5" s="53">
        <f aca="true" t="shared" si="0" ref="G5:G19">E5/D5</f>
        <v>0.8033389742254621</v>
      </c>
      <c r="H5" s="53">
        <f aca="true" t="shared" si="1" ref="H5:H19">F5/D5</f>
        <v>0.5573418380630044</v>
      </c>
      <c r="I5" s="28">
        <f aca="true" t="shared" si="2" ref="I5:I19">F5/E5</f>
        <v>0.6937816487745595</v>
      </c>
      <c r="J5" s="23"/>
      <c r="L5" s="4" t="s">
        <v>38</v>
      </c>
      <c r="M5" s="4" t="s">
        <v>17</v>
      </c>
      <c r="N5" s="15">
        <f>D5</f>
        <v>30728</v>
      </c>
      <c r="O5" s="54">
        <f>N5/N$8</f>
        <v>0.07472998903175442</v>
      </c>
      <c r="P5" s="4">
        <f>E5</f>
        <v>24685</v>
      </c>
      <c r="Q5" s="29">
        <f>P5/P$8</f>
        <v>0.08717224331243931</v>
      </c>
      <c r="R5" s="9">
        <f>F5</f>
        <v>17126</v>
      </c>
      <c r="S5" s="29">
        <f>R5/R$8</f>
        <v>0.099592349428068</v>
      </c>
    </row>
    <row r="6" spans="2:19" ht="12.75">
      <c r="B6" s="5"/>
      <c r="C6" s="5" t="s">
        <v>19</v>
      </c>
      <c r="D6" s="16">
        <v>190770</v>
      </c>
      <c r="E6" s="5">
        <v>147441</v>
      </c>
      <c r="F6" s="20">
        <v>100934</v>
      </c>
      <c r="G6" s="43">
        <f t="shared" si="0"/>
        <v>0.7728730932536563</v>
      </c>
      <c r="H6" s="43">
        <f t="shared" si="1"/>
        <v>0.5290873827121665</v>
      </c>
      <c r="I6" s="29">
        <f t="shared" si="2"/>
        <v>0.6845721339383211</v>
      </c>
      <c r="J6" s="23"/>
      <c r="L6" s="5"/>
      <c r="M6" s="5" t="s">
        <v>19</v>
      </c>
      <c r="N6" s="16">
        <f>D6</f>
        <v>190770</v>
      </c>
      <c r="O6" s="55">
        <f>N6/N$8</f>
        <v>0.4639494925666424</v>
      </c>
      <c r="P6" s="5">
        <f>E6</f>
        <v>147441</v>
      </c>
      <c r="Q6" s="29">
        <f>P6/P$8</f>
        <v>0.5206709631853095</v>
      </c>
      <c r="R6" s="20">
        <f>F6</f>
        <v>100934</v>
      </c>
      <c r="S6" s="29">
        <f>R6/R$8</f>
        <v>0.5869586708614163</v>
      </c>
    </row>
    <row r="7" spans="2:19" ht="12.75">
      <c r="B7" s="6"/>
      <c r="C7" s="6" t="s">
        <v>21</v>
      </c>
      <c r="D7" s="17">
        <v>189689</v>
      </c>
      <c r="E7" s="6">
        <v>111049</v>
      </c>
      <c r="F7" s="18">
        <v>53901</v>
      </c>
      <c r="G7" s="43">
        <f t="shared" si="0"/>
        <v>0.5854266720790346</v>
      </c>
      <c r="H7" s="43">
        <f t="shared" si="1"/>
        <v>0.2841545898813321</v>
      </c>
      <c r="I7" s="29">
        <f t="shared" si="2"/>
        <v>0.48538032760313016</v>
      </c>
      <c r="J7" s="23"/>
      <c r="L7" s="5"/>
      <c r="M7" s="6" t="s">
        <v>21</v>
      </c>
      <c r="N7" s="17">
        <f>D7</f>
        <v>189689</v>
      </c>
      <c r="O7" s="56">
        <f>N7/N$8</f>
        <v>0.46132051840160315</v>
      </c>
      <c r="P7" s="6">
        <f>E7</f>
        <v>111049</v>
      </c>
      <c r="Q7" s="30">
        <f>P7/P$8</f>
        <v>0.39215679350225124</v>
      </c>
      <c r="R7" s="18">
        <f>F7</f>
        <v>53901</v>
      </c>
      <c r="S7" s="29">
        <f>R7/R$8</f>
        <v>0.3134489797105158</v>
      </c>
    </row>
    <row r="8" spans="2:19" ht="12.75">
      <c r="B8" s="4" t="s">
        <v>40</v>
      </c>
      <c r="C8" s="4" t="s">
        <v>17</v>
      </c>
      <c r="D8" s="15">
        <v>37485</v>
      </c>
      <c r="E8" s="4">
        <v>28840</v>
      </c>
      <c r="F8" s="9">
        <v>21083</v>
      </c>
      <c r="G8" s="53">
        <f t="shared" si="0"/>
        <v>0.76937441643324</v>
      </c>
      <c r="H8" s="53">
        <f t="shared" si="1"/>
        <v>0.562438308656796</v>
      </c>
      <c r="I8" s="28">
        <f t="shared" si="2"/>
        <v>0.7310332871012483</v>
      </c>
      <c r="J8" s="23"/>
      <c r="L8" s="6"/>
      <c r="M8" s="63" t="s">
        <v>39</v>
      </c>
      <c r="N8" s="45">
        <f>SUM(N5:N7)</f>
        <v>411187</v>
      </c>
      <c r="O8" s="58">
        <f>N8/N$8</f>
        <v>1</v>
      </c>
      <c r="P8" s="45">
        <f>SUM(P5:P7)</f>
        <v>283175</v>
      </c>
      <c r="Q8" s="59">
        <f>P8/P$8</f>
        <v>1</v>
      </c>
      <c r="R8" s="70">
        <f>SUM(R5:R7)</f>
        <v>171961</v>
      </c>
      <c r="S8" s="40">
        <f>R8/R$8</f>
        <v>1</v>
      </c>
    </row>
    <row r="9" spans="2:19" ht="12.75">
      <c r="B9" s="5"/>
      <c r="C9" s="5" t="s">
        <v>19</v>
      </c>
      <c r="D9" s="16">
        <v>237000</v>
      </c>
      <c r="E9" s="5">
        <v>192193</v>
      </c>
      <c r="F9" s="20">
        <v>141292</v>
      </c>
      <c r="G9" s="43">
        <f t="shared" si="0"/>
        <v>0.8109409282700422</v>
      </c>
      <c r="H9" s="43">
        <f t="shared" si="1"/>
        <v>0.596168776371308</v>
      </c>
      <c r="I9" s="29">
        <f t="shared" si="2"/>
        <v>0.7351568475438751</v>
      </c>
      <c r="J9" s="23"/>
      <c r="L9" s="4" t="s">
        <v>40</v>
      </c>
      <c r="M9" s="4" t="s">
        <v>17</v>
      </c>
      <c r="N9" s="15">
        <f>D8</f>
        <v>37485</v>
      </c>
      <c r="O9" s="28">
        <f>N9/N$12</f>
        <v>0.08295013476492483</v>
      </c>
      <c r="P9" s="4">
        <f>E8</f>
        <v>28840</v>
      </c>
      <c r="Q9" s="28">
        <f>P9/P$12</f>
        <v>0.08550175954557178</v>
      </c>
      <c r="R9" s="9">
        <f>F8</f>
        <v>21083</v>
      </c>
      <c r="S9" s="28">
        <f>R9/R$12</f>
        <v>0.09640146319158664</v>
      </c>
    </row>
    <row r="10" spans="2:19" ht="12.75">
      <c r="B10" s="6"/>
      <c r="C10" s="6" t="s">
        <v>21</v>
      </c>
      <c r="D10" s="17">
        <v>177413</v>
      </c>
      <c r="E10" s="6">
        <v>116270</v>
      </c>
      <c r="F10" s="18">
        <v>56325</v>
      </c>
      <c r="G10" s="48">
        <f t="shared" si="0"/>
        <v>0.6553634739280662</v>
      </c>
      <c r="H10" s="48">
        <f t="shared" si="1"/>
        <v>0.31747955335854755</v>
      </c>
      <c r="I10" s="30">
        <f t="shared" si="2"/>
        <v>0.48443278575728904</v>
      </c>
      <c r="J10" s="23"/>
      <c r="L10" s="5"/>
      <c r="M10" s="5" t="s">
        <v>19</v>
      </c>
      <c r="N10" s="16">
        <f>D9</f>
        <v>237000</v>
      </c>
      <c r="O10" s="29">
        <f>N10/N$12</f>
        <v>0.524454633567752</v>
      </c>
      <c r="P10" s="5">
        <f>E9</f>
        <v>192193</v>
      </c>
      <c r="Q10" s="29">
        <f>P10/P$12</f>
        <v>0.5697933312185186</v>
      </c>
      <c r="R10" s="20">
        <f>F9</f>
        <v>141292</v>
      </c>
      <c r="S10" s="29">
        <f>R10/R$12</f>
        <v>0.6460539551897576</v>
      </c>
    </row>
    <row r="11" spans="2:19" ht="12.75">
      <c r="B11" s="5" t="s">
        <v>41</v>
      </c>
      <c r="C11" s="5" t="s">
        <v>17</v>
      </c>
      <c r="D11" s="16">
        <v>178037</v>
      </c>
      <c r="E11" s="5">
        <v>138526</v>
      </c>
      <c r="F11" s="20">
        <v>116713</v>
      </c>
      <c r="G11" s="43">
        <f t="shared" si="0"/>
        <v>0.7780742205271938</v>
      </c>
      <c r="H11" s="43">
        <f t="shared" si="1"/>
        <v>0.6555547442385572</v>
      </c>
      <c r="I11" s="29">
        <f t="shared" si="2"/>
        <v>0.8425349753836825</v>
      </c>
      <c r="J11" s="23"/>
      <c r="L11" s="5"/>
      <c r="M11" s="6" t="s">
        <v>21</v>
      </c>
      <c r="N11" s="17">
        <f>D10</f>
        <v>177413</v>
      </c>
      <c r="O11" s="29">
        <f>N11/N$12</f>
        <v>0.39259523166732313</v>
      </c>
      <c r="P11" s="6">
        <f>E10</f>
        <v>116270</v>
      </c>
      <c r="Q11" s="30">
        <f>P11/P$12</f>
        <v>0.3447049092359096</v>
      </c>
      <c r="R11" s="18">
        <f>F10</f>
        <v>56325</v>
      </c>
      <c r="S11" s="30">
        <f>R11/R$12</f>
        <v>0.2575445816186557</v>
      </c>
    </row>
    <row r="12" spans="2:19" ht="12.75">
      <c r="B12" s="5"/>
      <c r="C12" s="5" t="s">
        <v>19</v>
      </c>
      <c r="D12" s="16">
        <v>244122</v>
      </c>
      <c r="E12" s="5">
        <v>199457</v>
      </c>
      <c r="F12" s="20">
        <v>151356</v>
      </c>
      <c r="G12" s="43">
        <f t="shared" si="0"/>
        <v>0.8170382022103703</v>
      </c>
      <c r="H12" s="43">
        <f t="shared" si="1"/>
        <v>0.6200014746724998</v>
      </c>
      <c r="I12" s="29">
        <f t="shared" si="2"/>
        <v>0.7588402512822312</v>
      </c>
      <c r="J12" s="23"/>
      <c r="L12" s="6"/>
      <c r="M12" s="63" t="s">
        <v>39</v>
      </c>
      <c r="N12" s="57">
        <f>SUM(N9:N11)</f>
        <v>451898</v>
      </c>
      <c r="O12" s="40">
        <f>N12/N$12</f>
        <v>1</v>
      </c>
      <c r="P12" s="57">
        <f>SUM(P9:P11)</f>
        <v>337303</v>
      </c>
      <c r="Q12" s="40">
        <f>P12/P$12</f>
        <v>1</v>
      </c>
      <c r="R12" s="72">
        <f>SUM(R9:R11)</f>
        <v>218700</v>
      </c>
      <c r="S12" s="40">
        <f>R12/R$12</f>
        <v>1</v>
      </c>
    </row>
    <row r="13" spans="2:19" ht="12.75">
      <c r="B13" s="5"/>
      <c r="C13" s="5" t="s">
        <v>21</v>
      </c>
      <c r="D13" s="16">
        <v>174061</v>
      </c>
      <c r="E13" s="5">
        <v>115888</v>
      </c>
      <c r="F13" s="20">
        <v>59170</v>
      </c>
      <c r="G13" s="43">
        <f t="shared" si="0"/>
        <v>0.6657895795152274</v>
      </c>
      <c r="H13" s="43">
        <f t="shared" si="1"/>
        <v>0.3399382974934075</v>
      </c>
      <c r="I13" s="29">
        <f t="shared" si="2"/>
        <v>0.5105791798978324</v>
      </c>
      <c r="J13" s="23"/>
      <c r="L13" s="5" t="s">
        <v>41</v>
      </c>
      <c r="M13" s="4" t="s">
        <v>17</v>
      </c>
      <c r="N13" s="16">
        <f>D11</f>
        <v>178037</v>
      </c>
      <c r="O13" s="29">
        <f>N13/N$16</f>
        <v>0.2986095736473114</v>
      </c>
      <c r="P13" s="5">
        <f>E11</f>
        <v>138526</v>
      </c>
      <c r="Q13" s="29">
        <f>P13/P$16</f>
        <v>0.30521007070290895</v>
      </c>
      <c r="R13" s="20">
        <f>F11</f>
        <v>116713</v>
      </c>
      <c r="S13" s="29">
        <f>R13/R$16</f>
        <v>0.3566598113305566</v>
      </c>
    </row>
    <row r="14" spans="2:19" ht="12.75">
      <c r="B14" s="4" t="s">
        <v>42</v>
      </c>
      <c r="C14" s="4" t="s">
        <v>17</v>
      </c>
      <c r="D14" s="15">
        <v>165063</v>
      </c>
      <c r="E14" s="4">
        <v>132579</v>
      </c>
      <c r="F14" s="9">
        <v>110544</v>
      </c>
      <c r="G14" s="53">
        <f t="shared" si="0"/>
        <v>0.8032024136238891</v>
      </c>
      <c r="H14" s="53">
        <f t="shared" si="1"/>
        <v>0.6697079296995693</v>
      </c>
      <c r="I14" s="28">
        <f t="shared" si="2"/>
        <v>0.8337972077025774</v>
      </c>
      <c r="J14" s="23"/>
      <c r="L14" s="5"/>
      <c r="M14" s="5" t="s">
        <v>19</v>
      </c>
      <c r="N14" s="16">
        <f>D12</f>
        <v>244122</v>
      </c>
      <c r="O14" s="29">
        <f>N14/N$16</f>
        <v>0.40944953205192713</v>
      </c>
      <c r="P14" s="5">
        <f>E12</f>
        <v>199457</v>
      </c>
      <c r="Q14" s="29">
        <f>P14/P$16</f>
        <v>0.43945746698951904</v>
      </c>
      <c r="R14" s="20">
        <f>F12</f>
        <v>151356</v>
      </c>
      <c r="S14" s="29">
        <f>R14/R$16</f>
        <v>0.4625243323686969</v>
      </c>
    </row>
    <row r="15" spans="2:19" ht="12.75">
      <c r="B15" s="5"/>
      <c r="C15" s="5" t="s">
        <v>19</v>
      </c>
      <c r="D15" s="16">
        <v>380137</v>
      </c>
      <c r="E15" s="5">
        <v>288863</v>
      </c>
      <c r="F15" s="20">
        <v>233450</v>
      </c>
      <c r="G15" s="43">
        <f t="shared" si="0"/>
        <v>0.7598918284723666</v>
      </c>
      <c r="H15" s="43">
        <f t="shared" si="1"/>
        <v>0.6141206985902451</v>
      </c>
      <c r="I15" s="29">
        <f t="shared" si="2"/>
        <v>0.8081685781841219</v>
      </c>
      <c r="J15" s="23"/>
      <c r="L15" s="5"/>
      <c r="M15" s="6" t="s">
        <v>21</v>
      </c>
      <c r="N15" s="16">
        <f>D13</f>
        <v>174061</v>
      </c>
      <c r="O15" s="29">
        <f>N15/N$16</f>
        <v>0.2919408943007615</v>
      </c>
      <c r="P15" s="5">
        <f>E13</f>
        <v>115888</v>
      </c>
      <c r="Q15" s="29">
        <f>P15/P$16</f>
        <v>0.25533246230757195</v>
      </c>
      <c r="R15" s="20">
        <f>F13</f>
        <v>59170</v>
      </c>
      <c r="S15" s="29">
        <f>R15/R$16</f>
        <v>0.18081585630074654</v>
      </c>
    </row>
    <row r="16" spans="2:19" ht="12.75">
      <c r="B16" s="6"/>
      <c r="C16" s="6" t="s">
        <v>21</v>
      </c>
      <c r="D16" s="17">
        <v>259801</v>
      </c>
      <c r="E16" s="6">
        <v>142391</v>
      </c>
      <c r="F16" s="18">
        <v>79078</v>
      </c>
      <c r="G16" s="48">
        <f t="shared" si="0"/>
        <v>0.548077182150954</v>
      </c>
      <c r="H16" s="48">
        <f t="shared" si="1"/>
        <v>0.3043791209425676</v>
      </c>
      <c r="I16" s="30">
        <f t="shared" si="2"/>
        <v>0.5553581335899038</v>
      </c>
      <c r="J16" s="23"/>
      <c r="L16" s="5"/>
      <c r="M16" s="63" t="s">
        <v>39</v>
      </c>
      <c r="N16" s="57">
        <f>SUM(N13:N15)</f>
        <v>596220</v>
      </c>
      <c r="O16" s="60">
        <f>N16/N$16</f>
        <v>1</v>
      </c>
      <c r="P16" s="57">
        <f>SUM(P13:P15)</f>
        <v>453871</v>
      </c>
      <c r="Q16" s="40">
        <f>P16/P$16</f>
        <v>1</v>
      </c>
      <c r="R16" s="72">
        <f>SUM(R13:R15)</f>
        <v>327239</v>
      </c>
      <c r="S16" s="40">
        <f>R16/R$16</f>
        <v>1</v>
      </c>
    </row>
    <row r="17" spans="2:19" ht="12.75">
      <c r="B17" s="5" t="s">
        <v>43</v>
      </c>
      <c r="C17" s="5" t="s">
        <v>17</v>
      </c>
      <c r="D17" s="16">
        <v>179225</v>
      </c>
      <c r="E17" s="5">
        <v>144819</v>
      </c>
      <c r="F17" s="20">
        <v>123531</v>
      </c>
      <c r="G17" s="43">
        <f t="shared" si="0"/>
        <v>0.8080290138094574</v>
      </c>
      <c r="H17" s="43">
        <f t="shared" si="1"/>
        <v>0.6892509415539126</v>
      </c>
      <c r="I17" s="29">
        <f t="shared" si="2"/>
        <v>0.8530027137323142</v>
      </c>
      <c r="J17" s="23"/>
      <c r="L17" s="4" t="s">
        <v>42</v>
      </c>
      <c r="M17" s="4" t="s">
        <v>17</v>
      </c>
      <c r="N17" s="15">
        <f>D14</f>
        <v>165063</v>
      </c>
      <c r="O17" s="28">
        <f>N17/N$20</f>
        <v>0.2050469502522357</v>
      </c>
      <c r="P17" s="4">
        <f>E14</f>
        <v>132579</v>
      </c>
      <c r="Q17" s="28">
        <f>P17/P$20</f>
        <v>0.2351387733601971</v>
      </c>
      <c r="R17" s="9">
        <f>F14</f>
        <v>110544</v>
      </c>
      <c r="S17" s="28">
        <f>R17/R$20</f>
        <v>0.26128885863399137</v>
      </c>
    </row>
    <row r="18" spans="2:19" ht="12.75">
      <c r="B18" s="5"/>
      <c r="C18" s="5" t="s">
        <v>19</v>
      </c>
      <c r="D18" s="16">
        <v>462043</v>
      </c>
      <c r="E18" s="5">
        <v>357028</v>
      </c>
      <c r="F18" s="20">
        <v>303789</v>
      </c>
      <c r="G18" s="43">
        <f t="shared" si="0"/>
        <v>0.772715959337118</v>
      </c>
      <c r="H18" s="43">
        <f t="shared" si="1"/>
        <v>0.6574907530251514</v>
      </c>
      <c r="I18" s="29">
        <f t="shared" si="2"/>
        <v>0.8508828439226055</v>
      </c>
      <c r="J18" s="23"/>
      <c r="L18" s="5"/>
      <c r="M18" s="5" t="s">
        <v>19</v>
      </c>
      <c r="N18" s="16">
        <f>D15</f>
        <v>380137</v>
      </c>
      <c r="O18" s="29">
        <f>N18/N$20</f>
        <v>0.4722192891685849</v>
      </c>
      <c r="P18" s="5">
        <f>E15</f>
        <v>288863</v>
      </c>
      <c r="Q18" s="29">
        <f>P18/P$20</f>
        <v>0.5123201373456325</v>
      </c>
      <c r="R18" s="20">
        <f>F15</f>
        <v>233450</v>
      </c>
      <c r="S18" s="29">
        <f>R18/R$20</f>
        <v>0.5517973300052946</v>
      </c>
    </row>
    <row r="19" spans="1:19" ht="12.75">
      <c r="A19" s="49"/>
      <c r="B19" s="6"/>
      <c r="C19" s="6" t="s">
        <v>21</v>
      </c>
      <c r="D19" s="17">
        <v>293528</v>
      </c>
      <c r="E19" s="6">
        <v>170412</v>
      </c>
      <c r="F19" s="18">
        <v>111795</v>
      </c>
      <c r="G19" s="48">
        <f t="shared" si="0"/>
        <v>0.5805647161429234</v>
      </c>
      <c r="H19" s="48">
        <f t="shared" si="1"/>
        <v>0.38086656128205826</v>
      </c>
      <c r="I19" s="30">
        <f t="shared" si="2"/>
        <v>0.6560277445250334</v>
      </c>
      <c r="J19" s="23"/>
      <c r="L19" s="5"/>
      <c r="M19" s="6" t="s">
        <v>21</v>
      </c>
      <c r="N19" s="17">
        <f>D16</f>
        <v>259801</v>
      </c>
      <c r="O19" s="30">
        <f>N19/N$20</f>
        <v>0.3227337605791794</v>
      </c>
      <c r="P19" s="6">
        <f>E16</f>
        <v>142391</v>
      </c>
      <c r="Q19" s="30">
        <f>P19/P$20</f>
        <v>0.25254108929417046</v>
      </c>
      <c r="R19" s="18">
        <f>F16</f>
        <v>79078</v>
      </c>
      <c r="S19" s="29">
        <f>R19/R$20</f>
        <v>0.18691381136071403</v>
      </c>
    </row>
    <row r="20" spans="3:19" ht="12.75">
      <c r="C20" s="16"/>
      <c r="D20" s="2">
        <f>SUM(D5:D19)</f>
        <v>3199102</v>
      </c>
      <c r="L20" s="6"/>
      <c r="M20" s="63" t="s">
        <v>39</v>
      </c>
      <c r="N20" s="41">
        <f>SUM(N17:N19)</f>
        <v>805001</v>
      </c>
      <c r="O20" s="40">
        <f>N20/N$20</f>
        <v>1</v>
      </c>
      <c r="P20" s="41">
        <f>SUM(P17:P19)</f>
        <v>563833</v>
      </c>
      <c r="Q20" s="42">
        <f>P20/P$20</f>
        <v>1</v>
      </c>
      <c r="R20" s="71">
        <f>SUM(R17:R19)</f>
        <v>423072</v>
      </c>
      <c r="S20" s="40">
        <f>R20/R$20</f>
        <v>1</v>
      </c>
    </row>
    <row r="21" spans="12:19" ht="12.75">
      <c r="L21" s="5" t="s">
        <v>43</v>
      </c>
      <c r="M21" s="4" t="s">
        <v>17</v>
      </c>
      <c r="N21" s="16">
        <f>D17</f>
        <v>179225</v>
      </c>
      <c r="O21" s="29">
        <f>N21/N$24</f>
        <v>0.19172632317639357</v>
      </c>
      <c r="P21" s="5">
        <f>E17</f>
        <v>144819</v>
      </c>
      <c r="Q21" s="29">
        <f>P21/P$24</f>
        <v>0.21542143727343183</v>
      </c>
      <c r="R21" s="20">
        <f>F17</f>
        <v>123531</v>
      </c>
      <c r="S21" s="29">
        <f>R21/R$24</f>
        <v>0.22913664060543668</v>
      </c>
    </row>
    <row r="22" spans="12:19" ht="12.75">
      <c r="L22" s="5"/>
      <c r="M22" s="5" t="s">
        <v>19</v>
      </c>
      <c r="N22" s="16">
        <f>D18</f>
        <v>462043</v>
      </c>
      <c r="O22" s="29">
        <f>N22/N$24</f>
        <v>0.4942714774132538</v>
      </c>
      <c r="P22" s="5">
        <f>E18</f>
        <v>357028</v>
      </c>
      <c r="Q22" s="29">
        <f>P22/P$24</f>
        <v>0.5310869768943219</v>
      </c>
      <c r="R22" s="20">
        <f>F18</f>
        <v>303789</v>
      </c>
      <c r="S22" s="29">
        <f>R22/R$24</f>
        <v>0.5634957291115996</v>
      </c>
    </row>
    <row r="23" spans="9:19" ht="12.75">
      <c r="I23" s="16"/>
      <c r="J23" s="16"/>
      <c r="K23" s="16"/>
      <c r="L23" s="5"/>
      <c r="M23" s="6" t="s">
        <v>21</v>
      </c>
      <c r="N23" s="17">
        <f>D19</f>
        <v>293528</v>
      </c>
      <c r="O23" s="29">
        <f>N23/N$24</f>
        <v>0.3140021994103526</v>
      </c>
      <c r="P23" s="6">
        <f>E19</f>
        <v>170412</v>
      </c>
      <c r="Q23" s="30">
        <f>P23/P$24</f>
        <v>0.2534915858322462</v>
      </c>
      <c r="R23" s="18">
        <f>F19</f>
        <v>111795</v>
      </c>
      <c r="S23" s="29">
        <f>R23/R$24</f>
        <v>0.20736763028296373</v>
      </c>
    </row>
    <row r="24" spans="11:19" ht="12.75">
      <c r="K24" s="32"/>
      <c r="L24" s="6"/>
      <c r="M24" s="38" t="s">
        <v>39</v>
      </c>
      <c r="N24" s="41">
        <f>SUM(N21:N23)</f>
        <v>934796</v>
      </c>
      <c r="O24" s="40">
        <f>N24/N$24</f>
        <v>1</v>
      </c>
      <c r="P24" s="41">
        <f>SUM(P21:P23)</f>
        <v>672259</v>
      </c>
      <c r="Q24" s="42">
        <f>P24/P$24</f>
        <v>1</v>
      </c>
      <c r="R24" s="71">
        <f>SUM(R21:R23)</f>
        <v>539115</v>
      </c>
      <c r="S24" s="40">
        <f>R24/R$24</f>
        <v>1</v>
      </c>
    </row>
    <row r="25" spans="9:12" ht="12.75">
      <c r="I25" s="16"/>
      <c r="J25" s="16"/>
      <c r="K25" s="23"/>
      <c r="L25" s="23"/>
    </row>
    <row r="26" spans="9:12" ht="12.75">
      <c r="I26" s="16"/>
      <c r="J26" s="16"/>
      <c r="K26" s="23"/>
      <c r="L26" s="23"/>
    </row>
    <row r="27" spans="9:12" ht="12.75">
      <c r="I27" s="16"/>
      <c r="J27" s="16"/>
      <c r="K27" s="23"/>
      <c r="L27" s="23"/>
    </row>
    <row r="28" spans="9:12" ht="12.75">
      <c r="I28" s="16"/>
      <c r="J28" s="16"/>
      <c r="K28" s="23"/>
      <c r="L28" s="23"/>
    </row>
    <row r="29" spans="9:12" ht="12.75">
      <c r="I29" s="16"/>
      <c r="J29" s="16"/>
      <c r="K29" s="23"/>
      <c r="L29" s="23"/>
    </row>
    <row r="30" spans="9:12" ht="12.75">
      <c r="I30" s="16"/>
      <c r="J30" s="16"/>
      <c r="K30" s="23"/>
      <c r="L30" s="23"/>
    </row>
    <row r="31" spans="9:12" ht="12.75">
      <c r="I31" s="16"/>
      <c r="J31" s="16"/>
      <c r="K31" s="23"/>
      <c r="L31" s="23"/>
    </row>
    <row r="32" spans="9:12" ht="12.75">
      <c r="I32" s="16"/>
      <c r="J32" s="16"/>
      <c r="K32" s="23"/>
      <c r="L32" s="23"/>
    </row>
    <row r="33" spans="9:12" ht="12.75">
      <c r="I33" s="16"/>
      <c r="J33" s="16"/>
      <c r="K33" s="23"/>
      <c r="L33" s="23"/>
    </row>
    <row r="34" spans="9:12" ht="12.75">
      <c r="I34" s="16"/>
      <c r="J34" s="16"/>
      <c r="K34" s="23"/>
      <c r="L34" s="23"/>
    </row>
    <row r="35" spans="9:12" ht="12.75">
      <c r="I35" s="16"/>
      <c r="J35" s="16"/>
      <c r="K35" s="23"/>
      <c r="L35" s="23"/>
    </row>
    <row r="36" spans="9:12" ht="12.75">
      <c r="I36" s="16"/>
      <c r="J36" s="16"/>
      <c r="K36" s="23"/>
      <c r="L36" s="23"/>
    </row>
    <row r="37" spans="9:12" ht="12.75">
      <c r="I37" s="16"/>
      <c r="J37" s="16"/>
      <c r="K37" s="23"/>
      <c r="L37" s="23"/>
    </row>
    <row r="38" spans="9:12" ht="12.75">
      <c r="I38" s="16"/>
      <c r="J38" s="16"/>
      <c r="K38" s="23"/>
      <c r="L38" s="23"/>
    </row>
    <row r="39" spans="9:12" ht="12.75">
      <c r="I39" s="16"/>
      <c r="J39" s="16"/>
      <c r="K39" s="23"/>
      <c r="L39" s="23"/>
    </row>
    <row r="40" spans="9:12" ht="12.75">
      <c r="I40" s="16"/>
      <c r="J40" s="16"/>
      <c r="K40" s="23"/>
      <c r="L40" s="23"/>
    </row>
    <row r="41" spans="9:12" ht="12.75">
      <c r="I41" s="16"/>
      <c r="J41" s="16"/>
      <c r="K41" s="23"/>
      <c r="L41" s="23"/>
    </row>
    <row r="42" spans="9:12" ht="12.75">
      <c r="I42" s="16"/>
      <c r="J42" s="16"/>
      <c r="K42" s="23"/>
      <c r="L42" s="23"/>
    </row>
    <row r="43" spans="9:12" ht="12.75">
      <c r="I43" s="16"/>
      <c r="J43" s="16"/>
      <c r="K43" s="23"/>
      <c r="L43" s="23"/>
    </row>
    <row r="44" spans="9:12" ht="12.75">
      <c r="I44" s="16"/>
      <c r="J44" s="16"/>
      <c r="K44" s="23"/>
      <c r="L44" s="23"/>
    </row>
    <row r="45" spans="3:11" ht="12.75">
      <c r="C45" s="16"/>
      <c r="D45" s="16"/>
      <c r="E45" s="16"/>
      <c r="I45" s="16"/>
      <c r="J45" s="16"/>
      <c r="K45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49" r:id="rId2"/>
  <headerFooter alignWithMargins="0">
    <oddHeader>&amp;LSectionB_Results.XLS!B.10 Level</oddHeader>
    <oddFooter>&amp;R&amp;P</oddFooter>
  </headerFooter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5"/>
  <sheetViews>
    <sheetView zoomScale="70" zoomScaleNormal="70" zoomScaleSheetLayoutView="40" workbookViewId="0" topLeftCell="A1">
      <selection activeCell="B2" sqref="B2"/>
    </sheetView>
  </sheetViews>
  <sheetFormatPr defaultColWidth="9.140625" defaultRowHeight="12.75"/>
  <cols>
    <col min="4" max="4" width="9.8515625" style="0" bestFit="1" customWidth="1"/>
    <col min="5" max="5" width="11.140625" style="0" customWidth="1"/>
    <col min="6" max="6" width="9.8515625" style="0" bestFit="1" customWidth="1"/>
    <col min="7" max="7" width="18.57421875" style="0" customWidth="1"/>
    <col min="8" max="8" width="17.8515625" style="0" customWidth="1"/>
    <col min="9" max="9" width="19.7109375" style="0" customWidth="1"/>
    <col min="10" max="10" width="7.00390625" style="0" customWidth="1"/>
    <col min="11" max="11" width="6.8515625" style="0" customWidth="1"/>
    <col min="14" max="14" width="9.8515625" style="0" bestFit="1" customWidth="1"/>
    <col min="15" max="15" width="9.28125" style="0" bestFit="1" customWidth="1"/>
    <col min="16" max="16" width="9.8515625" style="0" bestFit="1" customWidth="1"/>
    <col min="17" max="17" width="9.28125" style="0" bestFit="1" customWidth="1"/>
    <col min="18" max="18" width="9.8515625" style="0" bestFit="1" customWidth="1"/>
    <col min="19" max="19" width="9.28125" style="0" bestFit="1" customWidth="1"/>
  </cols>
  <sheetData>
    <row r="1" spans="3:4" ht="12.75">
      <c r="C1" s="49"/>
      <c r="D1" s="49"/>
    </row>
    <row r="2" spans="2:13" ht="12.75">
      <c r="B2" t="s">
        <v>28</v>
      </c>
      <c r="L2" t="s">
        <v>28</v>
      </c>
      <c r="M2" s="16"/>
    </row>
    <row r="3" spans="2:12" ht="12.75">
      <c r="B3" s="67" t="s">
        <v>84</v>
      </c>
      <c r="G3" s="1" t="s">
        <v>51</v>
      </c>
      <c r="H3" s="2" t="s">
        <v>52</v>
      </c>
      <c r="I3" s="3" t="s">
        <v>27</v>
      </c>
      <c r="J3" s="16"/>
      <c r="L3" s="67" t="s">
        <v>85</v>
      </c>
    </row>
    <row r="4" spans="2:19" ht="12.75">
      <c r="B4" s="2" t="s">
        <v>24</v>
      </c>
      <c r="C4" s="2" t="s">
        <v>81</v>
      </c>
      <c r="D4" s="2" t="s">
        <v>53</v>
      </c>
      <c r="E4" s="2" t="s">
        <v>25</v>
      </c>
      <c r="F4" s="2" t="s">
        <v>26</v>
      </c>
      <c r="G4" s="50" t="str">
        <f>"%1"</f>
        <v>%1</v>
      </c>
      <c r="H4" s="51" t="str">
        <f>"%2"</f>
        <v>%2</v>
      </c>
      <c r="I4" s="52">
        <v>0.03</v>
      </c>
      <c r="J4" s="33"/>
      <c r="L4" s="2" t="s">
        <v>24</v>
      </c>
      <c r="M4" s="2" t="s">
        <v>81</v>
      </c>
      <c r="N4" s="11" t="s">
        <v>53</v>
      </c>
      <c r="O4" s="3"/>
      <c r="P4" s="11" t="s">
        <v>25</v>
      </c>
      <c r="Q4" s="11"/>
      <c r="R4" s="1" t="s">
        <v>26</v>
      </c>
      <c r="S4" s="37"/>
    </row>
    <row r="5" spans="2:19" ht="12.75">
      <c r="B5" s="4" t="s">
        <v>38</v>
      </c>
      <c r="C5" s="4" t="s">
        <v>18</v>
      </c>
      <c r="D5" s="15">
        <v>158499</v>
      </c>
      <c r="E5" s="4">
        <v>129581</v>
      </c>
      <c r="F5" s="9">
        <v>102822</v>
      </c>
      <c r="G5" s="53">
        <f aca="true" t="shared" si="0" ref="G5:G19">E5/D5</f>
        <v>0.8175508993747594</v>
      </c>
      <c r="H5" s="53">
        <f aca="true" t="shared" si="1" ref="H5:H19">F5/D5</f>
        <v>0.6487233357939167</v>
      </c>
      <c r="I5" s="28">
        <f aca="true" t="shared" si="2" ref="I5:I19">F5/E5</f>
        <v>0.7934959600558724</v>
      </c>
      <c r="J5" s="23"/>
      <c r="L5" s="4" t="s">
        <v>38</v>
      </c>
      <c r="M5" s="4" t="s">
        <v>18</v>
      </c>
      <c r="N5" s="15">
        <f>D5</f>
        <v>158499</v>
      </c>
      <c r="O5" s="54">
        <f>N5/N$8</f>
        <v>0.3854669529921909</v>
      </c>
      <c r="P5" s="4">
        <f>E5</f>
        <v>129581</v>
      </c>
      <c r="Q5" s="29">
        <f>P5/P$8</f>
        <v>0.4576004237662223</v>
      </c>
      <c r="R5" s="9">
        <f>F5</f>
        <v>102822</v>
      </c>
      <c r="S5" s="29">
        <f>R5/R$8</f>
        <v>0.5979379045248632</v>
      </c>
    </row>
    <row r="6" spans="2:19" ht="12.75">
      <c r="B6" s="5"/>
      <c r="C6" s="5" t="s">
        <v>20</v>
      </c>
      <c r="D6" s="16">
        <v>202766</v>
      </c>
      <c r="E6" s="5">
        <v>118314</v>
      </c>
      <c r="F6" s="20">
        <v>40118</v>
      </c>
      <c r="G6" s="43">
        <f t="shared" si="0"/>
        <v>0.5835001923399387</v>
      </c>
      <c r="H6" s="43">
        <f t="shared" si="1"/>
        <v>0.19785368355641478</v>
      </c>
      <c r="I6" s="29">
        <f t="shared" si="2"/>
        <v>0.3390807512213263</v>
      </c>
      <c r="J6" s="23"/>
      <c r="L6" s="5"/>
      <c r="M6" s="5" t="s">
        <v>20</v>
      </c>
      <c r="N6" s="16">
        <f>D6</f>
        <v>202766</v>
      </c>
      <c r="O6" s="55">
        <f>N6/N$8</f>
        <v>0.49312356664972384</v>
      </c>
      <c r="P6" s="5">
        <f>E6</f>
        <v>118314</v>
      </c>
      <c r="Q6" s="29">
        <f>P6/P$8</f>
        <v>0.41781230687737264</v>
      </c>
      <c r="R6" s="20">
        <f>F6</f>
        <v>40118</v>
      </c>
      <c r="S6" s="29">
        <f>R6/R$8</f>
        <v>0.23329708480411257</v>
      </c>
    </row>
    <row r="7" spans="2:19" ht="12.75">
      <c r="B7" s="6"/>
      <c r="C7" s="6" t="s">
        <v>22</v>
      </c>
      <c r="D7" s="17">
        <v>49922</v>
      </c>
      <c r="E7" s="6">
        <v>35280</v>
      </c>
      <c r="F7" s="18">
        <v>29021</v>
      </c>
      <c r="G7" s="43">
        <f t="shared" si="0"/>
        <v>0.7067024558310965</v>
      </c>
      <c r="H7" s="43">
        <f t="shared" si="1"/>
        <v>0.5813268699170706</v>
      </c>
      <c r="I7" s="29">
        <f t="shared" si="2"/>
        <v>0.8225907029478458</v>
      </c>
      <c r="J7" s="23"/>
      <c r="L7" s="5"/>
      <c r="M7" s="6" t="s">
        <v>22</v>
      </c>
      <c r="N7" s="17">
        <f>D7</f>
        <v>49922</v>
      </c>
      <c r="O7" s="56">
        <f>N7/N$8</f>
        <v>0.12140948035808526</v>
      </c>
      <c r="P7" s="6">
        <f>E7</f>
        <v>35280</v>
      </c>
      <c r="Q7" s="30">
        <f>P7/P$8</f>
        <v>0.12458726935640504</v>
      </c>
      <c r="R7" s="18">
        <f>F7</f>
        <v>29021</v>
      </c>
      <c r="S7" s="29">
        <f>R7/R$8</f>
        <v>0.16876501067102426</v>
      </c>
    </row>
    <row r="8" spans="2:19" ht="12.75">
      <c r="B8" s="4" t="s">
        <v>40</v>
      </c>
      <c r="C8" s="4" t="s">
        <v>18</v>
      </c>
      <c r="D8" s="15">
        <v>211721</v>
      </c>
      <c r="E8" s="4">
        <v>178317</v>
      </c>
      <c r="F8" s="9">
        <v>146887</v>
      </c>
      <c r="G8" s="53">
        <f t="shared" si="0"/>
        <v>0.8422263261556482</v>
      </c>
      <c r="H8" s="53">
        <f t="shared" si="1"/>
        <v>0.6937762432635403</v>
      </c>
      <c r="I8" s="28">
        <f t="shared" si="2"/>
        <v>0.8237408659858566</v>
      </c>
      <c r="J8" s="23"/>
      <c r="L8" s="6"/>
      <c r="M8" s="63" t="s">
        <v>39</v>
      </c>
      <c r="N8" s="45">
        <f>SUM(N5:N7)</f>
        <v>411187</v>
      </c>
      <c r="O8" s="58">
        <f>N8/N$8</f>
        <v>1</v>
      </c>
      <c r="P8" s="45">
        <f>SUM(P5:P7)</f>
        <v>283175</v>
      </c>
      <c r="Q8" s="59">
        <f>P8/P$8</f>
        <v>1</v>
      </c>
      <c r="R8" s="70">
        <f>SUM(R5:R7)</f>
        <v>171961</v>
      </c>
      <c r="S8" s="40">
        <f>R8/R$8</f>
        <v>1</v>
      </c>
    </row>
    <row r="9" spans="2:19" ht="12.75">
      <c r="B9" s="5"/>
      <c r="C9" s="5" t="s">
        <v>20</v>
      </c>
      <c r="D9" s="16">
        <v>190262</v>
      </c>
      <c r="E9" s="5">
        <v>123132</v>
      </c>
      <c r="F9" s="20">
        <v>41426</v>
      </c>
      <c r="G9" s="43">
        <f t="shared" si="0"/>
        <v>0.647170743501067</v>
      </c>
      <c r="H9" s="43">
        <f t="shared" si="1"/>
        <v>0.21773133889058247</v>
      </c>
      <c r="I9" s="29">
        <f t="shared" si="2"/>
        <v>0.33643569502647563</v>
      </c>
      <c r="J9" s="23"/>
      <c r="L9" s="4" t="s">
        <v>40</v>
      </c>
      <c r="M9" s="4" t="s">
        <v>18</v>
      </c>
      <c r="N9" s="15">
        <f>D8</f>
        <v>211721</v>
      </c>
      <c r="O9" s="28">
        <f>N9/N$12</f>
        <v>0.46851501887594105</v>
      </c>
      <c r="P9" s="4">
        <f>E8</f>
        <v>178317</v>
      </c>
      <c r="Q9" s="28">
        <f>P9/P$12</f>
        <v>0.5286552446909751</v>
      </c>
      <c r="R9" s="9">
        <f>F8</f>
        <v>146887</v>
      </c>
      <c r="S9" s="28">
        <f>R9/R$12</f>
        <v>0.6716369455875628</v>
      </c>
    </row>
    <row r="10" spans="2:19" ht="12.75">
      <c r="B10" s="6"/>
      <c r="C10" s="6" t="s">
        <v>22</v>
      </c>
      <c r="D10" s="17">
        <v>49915</v>
      </c>
      <c r="E10" s="6">
        <v>35854</v>
      </c>
      <c r="F10" s="18">
        <v>30387</v>
      </c>
      <c r="G10" s="48">
        <f t="shared" si="0"/>
        <v>0.7183011118902134</v>
      </c>
      <c r="H10" s="48">
        <f t="shared" si="1"/>
        <v>0.6087749173595112</v>
      </c>
      <c r="I10" s="30">
        <f t="shared" si="2"/>
        <v>0.8475204998047637</v>
      </c>
      <c r="J10" s="23"/>
      <c r="L10" s="5"/>
      <c r="M10" s="5" t="s">
        <v>20</v>
      </c>
      <c r="N10" s="16">
        <f>D9</f>
        <v>190262</v>
      </c>
      <c r="O10" s="29">
        <f>N10/N$12</f>
        <v>0.42102863920619255</v>
      </c>
      <c r="P10" s="5">
        <f>E9</f>
        <v>123132</v>
      </c>
      <c r="Q10" s="29">
        <f>P10/P$12</f>
        <v>0.36504863579630187</v>
      </c>
      <c r="R10" s="20">
        <f>F9</f>
        <v>41426</v>
      </c>
      <c r="S10" s="29">
        <f>R10/R$12</f>
        <v>0.18941929583904893</v>
      </c>
    </row>
    <row r="11" spans="2:19" ht="12.75">
      <c r="B11" s="5" t="s">
        <v>41</v>
      </c>
      <c r="C11" s="5" t="s">
        <v>18</v>
      </c>
      <c r="D11" s="16">
        <v>369157</v>
      </c>
      <c r="E11" s="5">
        <v>304076</v>
      </c>
      <c r="F11" s="20">
        <v>262834</v>
      </c>
      <c r="G11" s="43">
        <f t="shared" si="0"/>
        <v>0.8237037358088835</v>
      </c>
      <c r="H11" s="43">
        <f t="shared" si="1"/>
        <v>0.7119843318696382</v>
      </c>
      <c r="I11" s="29">
        <f t="shared" si="2"/>
        <v>0.8643694339573001</v>
      </c>
      <c r="J11" s="23"/>
      <c r="L11" s="5"/>
      <c r="M11" s="6" t="s">
        <v>22</v>
      </c>
      <c r="N11" s="17">
        <f>D10</f>
        <v>49915</v>
      </c>
      <c r="O11" s="29">
        <f>N11/N$12</f>
        <v>0.11045634191786642</v>
      </c>
      <c r="P11" s="6">
        <f>E10</f>
        <v>35854</v>
      </c>
      <c r="Q11" s="30">
        <f>P11/P$12</f>
        <v>0.10629611951272298</v>
      </c>
      <c r="R11" s="18">
        <f>F10</f>
        <v>30387</v>
      </c>
      <c r="S11" s="30">
        <f>R11/R$12</f>
        <v>0.1389437585733882</v>
      </c>
    </row>
    <row r="12" spans="2:19" ht="12.75">
      <c r="B12" s="5"/>
      <c r="C12" s="5" t="s">
        <v>20</v>
      </c>
      <c r="D12" s="16">
        <v>171471</v>
      </c>
      <c r="E12" s="5">
        <v>114246</v>
      </c>
      <c r="F12" s="20">
        <v>33104</v>
      </c>
      <c r="G12" s="43">
        <f t="shared" si="0"/>
        <v>0.6662700981507077</v>
      </c>
      <c r="H12" s="43">
        <f t="shared" si="1"/>
        <v>0.19305888459272996</v>
      </c>
      <c r="I12" s="29">
        <f t="shared" si="2"/>
        <v>0.28976069184041453</v>
      </c>
      <c r="J12" s="23"/>
      <c r="L12" s="6"/>
      <c r="M12" s="63" t="s">
        <v>39</v>
      </c>
      <c r="N12" s="57">
        <f>SUM(N9:N11)</f>
        <v>451898</v>
      </c>
      <c r="O12" s="40">
        <f>N12/N$12</f>
        <v>1</v>
      </c>
      <c r="P12" s="57">
        <f>SUM(P9:P11)</f>
        <v>337303</v>
      </c>
      <c r="Q12" s="40">
        <f>P12/P$12</f>
        <v>1</v>
      </c>
      <c r="R12" s="72">
        <f>SUM(R9:R11)</f>
        <v>218700</v>
      </c>
      <c r="S12" s="40">
        <f>R12/R$12</f>
        <v>1</v>
      </c>
    </row>
    <row r="13" spans="2:19" ht="12.75">
      <c r="B13" s="5"/>
      <c r="C13" s="5" t="s">
        <v>22</v>
      </c>
      <c r="D13" s="16">
        <v>55592</v>
      </c>
      <c r="E13" s="5">
        <v>35549</v>
      </c>
      <c r="F13" s="20">
        <v>31301</v>
      </c>
      <c r="G13" s="43">
        <f t="shared" si="0"/>
        <v>0.6394625125917398</v>
      </c>
      <c r="H13" s="43">
        <f t="shared" si="1"/>
        <v>0.5630486400920995</v>
      </c>
      <c r="I13" s="29">
        <f t="shared" si="2"/>
        <v>0.8805029677346761</v>
      </c>
      <c r="J13" s="23"/>
      <c r="L13" s="5" t="s">
        <v>41</v>
      </c>
      <c r="M13" s="4" t="s">
        <v>18</v>
      </c>
      <c r="N13" s="16">
        <f>D11</f>
        <v>369157</v>
      </c>
      <c r="O13" s="29">
        <f>N13/N$16</f>
        <v>0.6191623897219147</v>
      </c>
      <c r="P13" s="5">
        <f>E11</f>
        <v>304076</v>
      </c>
      <c r="Q13" s="29">
        <f>P13/P$16</f>
        <v>0.6699612885599653</v>
      </c>
      <c r="R13" s="20">
        <f>F11</f>
        <v>262834</v>
      </c>
      <c r="S13" s="29">
        <f>R13/R$16</f>
        <v>0.803186661736529</v>
      </c>
    </row>
    <row r="14" spans="2:19" ht="12.75">
      <c r="B14" s="4" t="s">
        <v>42</v>
      </c>
      <c r="C14" s="4" t="s">
        <v>18</v>
      </c>
      <c r="D14" s="15">
        <v>453773</v>
      </c>
      <c r="E14" s="4">
        <v>394280</v>
      </c>
      <c r="F14" s="9">
        <v>344184</v>
      </c>
      <c r="G14" s="53">
        <f t="shared" si="0"/>
        <v>0.8688925960777746</v>
      </c>
      <c r="H14" s="53">
        <f t="shared" si="1"/>
        <v>0.7584937843371025</v>
      </c>
      <c r="I14" s="28">
        <f t="shared" si="2"/>
        <v>0.872943086131683</v>
      </c>
      <c r="J14" s="23"/>
      <c r="L14" s="5"/>
      <c r="M14" s="5" t="s">
        <v>20</v>
      </c>
      <c r="N14" s="16">
        <f>D12</f>
        <v>171471</v>
      </c>
      <c r="O14" s="29">
        <f>N14/N$16</f>
        <v>0.28759686021938213</v>
      </c>
      <c r="P14" s="5">
        <f>E12</f>
        <v>114246</v>
      </c>
      <c r="Q14" s="29">
        <f>P14/P$16</f>
        <v>0.25171469426334797</v>
      </c>
      <c r="R14" s="20">
        <f>F12</f>
        <v>33104</v>
      </c>
      <c r="S14" s="29">
        <f>R14/R$16</f>
        <v>0.10116153636944251</v>
      </c>
    </row>
    <row r="15" spans="2:19" ht="12.75">
      <c r="B15" s="5"/>
      <c r="C15" s="5" t="s">
        <v>20</v>
      </c>
      <c r="D15" s="16">
        <v>301237</v>
      </c>
      <c r="E15" s="5">
        <v>136430</v>
      </c>
      <c r="F15" s="20">
        <v>48795</v>
      </c>
      <c r="G15" s="43">
        <f t="shared" si="0"/>
        <v>0.45289921224816343</v>
      </c>
      <c r="H15" s="43">
        <f t="shared" si="1"/>
        <v>0.16198209383309486</v>
      </c>
      <c r="I15" s="29">
        <f t="shared" si="2"/>
        <v>0.3576559407754893</v>
      </c>
      <c r="J15" s="23"/>
      <c r="L15" s="5"/>
      <c r="M15" s="6" t="s">
        <v>22</v>
      </c>
      <c r="N15" s="16">
        <f>D13</f>
        <v>55592</v>
      </c>
      <c r="O15" s="29">
        <f>N15/N$16</f>
        <v>0.09324075005870316</v>
      </c>
      <c r="P15" s="5">
        <f>E13</f>
        <v>35549</v>
      </c>
      <c r="Q15" s="29">
        <f>P15/P$16</f>
        <v>0.07832401717668677</v>
      </c>
      <c r="R15" s="20">
        <f>F13</f>
        <v>31301</v>
      </c>
      <c r="S15" s="29">
        <f>R15/R$16</f>
        <v>0.09565180189402853</v>
      </c>
    </row>
    <row r="16" spans="2:19" ht="12.75">
      <c r="B16" s="6"/>
      <c r="C16" s="6" t="s">
        <v>22</v>
      </c>
      <c r="D16" s="17">
        <v>49991</v>
      </c>
      <c r="E16" s="6">
        <v>33123</v>
      </c>
      <c r="F16" s="18">
        <v>30093</v>
      </c>
      <c r="G16" s="48">
        <f t="shared" si="0"/>
        <v>0.6625792642675682</v>
      </c>
      <c r="H16" s="48">
        <f t="shared" si="1"/>
        <v>0.6019683543037747</v>
      </c>
      <c r="I16" s="30">
        <f t="shared" si="2"/>
        <v>0.9085227787338104</v>
      </c>
      <c r="J16" s="23"/>
      <c r="L16" s="5"/>
      <c r="M16" s="63" t="s">
        <v>39</v>
      </c>
      <c r="N16" s="57">
        <f>SUM(N13:N15)</f>
        <v>596220</v>
      </c>
      <c r="O16" s="60">
        <f>N16/N$16</f>
        <v>1</v>
      </c>
      <c r="P16" s="57">
        <f>SUM(P13:P15)</f>
        <v>453871</v>
      </c>
      <c r="Q16" s="40">
        <f>P16/P$16</f>
        <v>1</v>
      </c>
      <c r="R16" s="72">
        <f>SUM(R13:R15)</f>
        <v>327239</v>
      </c>
      <c r="S16" s="40">
        <f>R16/R$16</f>
        <v>1</v>
      </c>
    </row>
    <row r="17" spans="2:19" ht="12.75">
      <c r="B17" s="5" t="s">
        <v>43</v>
      </c>
      <c r="C17" s="5" t="s">
        <v>18</v>
      </c>
      <c r="D17" s="16">
        <v>544607</v>
      </c>
      <c r="E17" s="5">
        <v>478021</v>
      </c>
      <c r="F17" s="20">
        <v>423973</v>
      </c>
      <c r="G17" s="43">
        <f t="shared" si="0"/>
        <v>0.8777356883036759</v>
      </c>
      <c r="H17" s="43">
        <f t="shared" si="1"/>
        <v>0.7784934824561565</v>
      </c>
      <c r="I17" s="29">
        <f t="shared" si="2"/>
        <v>0.8869338376347483</v>
      </c>
      <c r="J17" s="23"/>
      <c r="L17" s="4" t="s">
        <v>42</v>
      </c>
      <c r="M17" s="4" t="s">
        <v>18</v>
      </c>
      <c r="N17" s="15">
        <f>D14</f>
        <v>453773</v>
      </c>
      <c r="O17" s="28">
        <f>N17/N$20</f>
        <v>0.5636924674627734</v>
      </c>
      <c r="P17" s="4">
        <f>E14</f>
        <v>394280</v>
      </c>
      <c r="Q17" s="28">
        <f>P17/P$20</f>
        <v>0.699285071998269</v>
      </c>
      <c r="R17" s="9">
        <f>F14</f>
        <v>344184</v>
      </c>
      <c r="S17" s="28">
        <f>R17/R$20</f>
        <v>0.8135352847742229</v>
      </c>
    </row>
    <row r="18" spans="2:19" ht="12.75">
      <c r="B18" s="5"/>
      <c r="C18" s="5" t="s">
        <v>20</v>
      </c>
      <c r="D18" s="16">
        <v>339971</v>
      </c>
      <c r="E18" s="5">
        <v>160378</v>
      </c>
      <c r="F18" s="20">
        <v>83694</v>
      </c>
      <c r="G18" s="43">
        <f t="shared" si="0"/>
        <v>0.4717402366672451</v>
      </c>
      <c r="H18" s="43">
        <f t="shared" si="1"/>
        <v>0.24617982122004525</v>
      </c>
      <c r="I18" s="29">
        <f t="shared" si="2"/>
        <v>0.521854618463879</v>
      </c>
      <c r="J18" s="23"/>
      <c r="L18" s="5"/>
      <c r="M18" s="5" t="s">
        <v>20</v>
      </c>
      <c r="N18" s="16">
        <f>D15</f>
        <v>301237</v>
      </c>
      <c r="O18" s="29">
        <f>N18/N$20</f>
        <v>0.37420698856274714</v>
      </c>
      <c r="P18" s="5">
        <f>E15</f>
        <v>136430</v>
      </c>
      <c r="Q18" s="29">
        <f>P18/P$20</f>
        <v>0.2419688099135737</v>
      </c>
      <c r="R18" s="20">
        <f>F15</f>
        <v>48795</v>
      </c>
      <c r="S18" s="29">
        <f>R18/R$20</f>
        <v>0.11533497844338553</v>
      </c>
    </row>
    <row r="19" spans="1:19" ht="12.75">
      <c r="A19" s="49"/>
      <c r="B19" s="6"/>
      <c r="C19" s="6" t="s">
        <v>22</v>
      </c>
      <c r="D19" s="17">
        <v>50218</v>
      </c>
      <c r="E19" s="6">
        <v>33860</v>
      </c>
      <c r="F19" s="18">
        <v>31448</v>
      </c>
      <c r="G19" s="48">
        <f t="shared" si="0"/>
        <v>0.6742602254171811</v>
      </c>
      <c r="H19" s="48">
        <f t="shared" si="1"/>
        <v>0.6262296387749413</v>
      </c>
      <c r="I19" s="30">
        <f t="shared" si="2"/>
        <v>0.9287655050206733</v>
      </c>
      <c r="J19" s="23"/>
      <c r="L19" s="5"/>
      <c r="M19" s="6" t="s">
        <v>22</v>
      </c>
      <c r="N19" s="17">
        <f>D16</f>
        <v>49991</v>
      </c>
      <c r="O19" s="30">
        <f>N19/N$20</f>
        <v>0.06210054397447953</v>
      </c>
      <c r="P19" s="6">
        <f>E16</f>
        <v>33123</v>
      </c>
      <c r="Q19" s="30">
        <f>P19/P$20</f>
        <v>0.05874611808815731</v>
      </c>
      <c r="R19" s="18">
        <f>F16</f>
        <v>30093</v>
      </c>
      <c r="S19" s="29">
        <f>R19/R$20</f>
        <v>0.07112973678239165</v>
      </c>
    </row>
    <row r="20" spans="3:19" ht="12.75">
      <c r="C20" s="16"/>
      <c r="D20" s="2">
        <f>SUM(D5:D19)</f>
        <v>3199102</v>
      </c>
      <c r="L20" s="6"/>
      <c r="M20" s="63" t="s">
        <v>39</v>
      </c>
      <c r="N20" s="41">
        <f>SUM(N17:N19)</f>
        <v>805001</v>
      </c>
      <c r="O20" s="40">
        <f>N20/N$20</f>
        <v>1</v>
      </c>
      <c r="P20" s="41">
        <f>SUM(P17:P19)</f>
        <v>563833</v>
      </c>
      <c r="Q20" s="42">
        <f>P20/P$20</f>
        <v>1</v>
      </c>
      <c r="R20" s="71">
        <f>SUM(R17:R19)</f>
        <v>423072</v>
      </c>
      <c r="S20" s="40">
        <f>R20/R$20</f>
        <v>1</v>
      </c>
    </row>
    <row r="21" spans="12:19" ht="12.75">
      <c r="L21" s="5" t="s">
        <v>43</v>
      </c>
      <c r="M21" s="4" t="s">
        <v>18</v>
      </c>
      <c r="N21" s="16">
        <f>D17</f>
        <v>544607</v>
      </c>
      <c r="O21" s="29">
        <f>N21/N$24</f>
        <v>0.5825944912044981</v>
      </c>
      <c r="P21" s="5">
        <f>E17</f>
        <v>478021</v>
      </c>
      <c r="Q21" s="29">
        <f>P21/P$24</f>
        <v>0.7110667168457395</v>
      </c>
      <c r="R21" s="20">
        <f>F17</f>
        <v>423973</v>
      </c>
      <c r="S21" s="29">
        <f>R21/R$24</f>
        <v>0.7864240468174694</v>
      </c>
    </row>
    <row r="22" spans="12:19" ht="12.75">
      <c r="L22" s="5"/>
      <c r="M22" s="5" t="s">
        <v>20</v>
      </c>
      <c r="N22" s="16">
        <f>D18</f>
        <v>339971</v>
      </c>
      <c r="O22" s="29">
        <f>N22/N$24</f>
        <v>0.36368469698201533</v>
      </c>
      <c r="P22" s="5">
        <f>E18</f>
        <v>160378</v>
      </c>
      <c r="Q22" s="29">
        <f>P22/P$24</f>
        <v>0.23856579086334284</v>
      </c>
      <c r="R22" s="20">
        <f>F18</f>
        <v>83694</v>
      </c>
      <c r="S22" s="29">
        <f>R22/R$24</f>
        <v>0.15524331543362732</v>
      </c>
    </row>
    <row r="23" spans="9:19" ht="12.75">
      <c r="I23" s="16"/>
      <c r="J23" s="16"/>
      <c r="K23" s="16"/>
      <c r="L23" s="5"/>
      <c r="M23" s="6" t="s">
        <v>22</v>
      </c>
      <c r="N23" s="17">
        <f>D19</f>
        <v>50218</v>
      </c>
      <c r="O23" s="29">
        <f>N23/N$24</f>
        <v>0.05372081181348658</v>
      </c>
      <c r="P23" s="6">
        <f>E19</f>
        <v>33860</v>
      </c>
      <c r="Q23" s="30">
        <f>P23/P$24</f>
        <v>0.05036749229091764</v>
      </c>
      <c r="R23" s="18">
        <f>F19</f>
        <v>31448</v>
      </c>
      <c r="S23" s="29">
        <f>R23/R$24</f>
        <v>0.05833263774890329</v>
      </c>
    </row>
    <row r="24" spans="11:19" ht="12.75">
      <c r="K24" s="32"/>
      <c r="L24" s="6"/>
      <c r="M24" s="38" t="s">
        <v>39</v>
      </c>
      <c r="N24" s="41">
        <f>SUM(N21:N23)</f>
        <v>934796</v>
      </c>
      <c r="O24" s="40">
        <f>N24/N$24</f>
        <v>1</v>
      </c>
      <c r="P24" s="41">
        <f>SUM(P21:P23)</f>
        <v>672259</v>
      </c>
      <c r="Q24" s="42">
        <f>P24/P$24</f>
        <v>1</v>
      </c>
      <c r="R24" s="71">
        <f>SUM(R21:R23)</f>
        <v>539115</v>
      </c>
      <c r="S24" s="40">
        <f>R24/R$24</f>
        <v>1</v>
      </c>
    </row>
    <row r="25" spans="9:12" ht="12.75">
      <c r="I25" s="16"/>
      <c r="J25" s="16"/>
      <c r="K25" s="23"/>
      <c r="L25" s="23"/>
    </row>
    <row r="26" spans="9:12" ht="12.75">
      <c r="I26" s="16"/>
      <c r="J26" s="16"/>
      <c r="K26" s="23"/>
      <c r="L26" s="23"/>
    </row>
    <row r="27" spans="9:12" ht="12.75">
      <c r="I27" s="16"/>
      <c r="J27" s="16"/>
      <c r="K27" s="23"/>
      <c r="L27" s="23"/>
    </row>
    <row r="28" spans="9:12" ht="12.75">
      <c r="I28" s="16"/>
      <c r="J28" s="16"/>
      <c r="K28" s="23"/>
      <c r="L28" s="23"/>
    </row>
    <row r="29" spans="9:12" ht="12.75">
      <c r="I29" s="16"/>
      <c r="J29" s="16"/>
      <c r="K29" s="23"/>
      <c r="L29" s="23"/>
    </row>
    <row r="30" spans="9:12" ht="12.75">
      <c r="I30" s="16"/>
      <c r="J30" s="16"/>
      <c r="K30" s="23"/>
      <c r="L30" s="23"/>
    </row>
    <row r="31" spans="9:12" ht="12.75">
      <c r="I31" s="16"/>
      <c r="J31" s="16"/>
      <c r="K31" s="23"/>
      <c r="L31" s="23"/>
    </row>
    <row r="32" spans="9:12" ht="12.75">
      <c r="I32" s="16"/>
      <c r="J32" s="16"/>
      <c r="K32" s="23"/>
      <c r="L32" s="23"/>
    </row>
    <row r="33" spans="9:12" ht="12.75">
      <c r="I33" s="16"/>
      <c r="J33" s="16"/>
      <c r="K33" s="23"/>
      <c r="L33" s="23"/>
    </row>
    <row r="34" spans="9:12" ht="12.75">
      <c r="I34" s="16"/>
      <c r="J34" s="16"/>
      <c r="K34" s="23"/>
      <c r="L34" s="23"/>
    </row>
    <row r="35" spans="9:12" ht="12.75">
      <c r="I35" s="16"/>
      <c r="J35" s="16"/>
      <c r="K35" s="23"/>
      <c r="L35" s="23"/>
    </row>
    <row r="36" spans="9:12" ht="12.75">
      <c r="I36" s="16"/>
      <c r="J36" s="16"/>
      <c r="K36" s="23"/>
      <c r="L36" s="23"/>
    </row>
    <row r="37" spans="9:12" ht="12.75">
      <c r="I37" s="16"/>
      <c r="J37" s="16"/>
      <c r="K37" s="23"/>
      <c r="L37" s="23"/>
    </row>
    <row r="38" spans="9:12" ht="12.75">
      <c r="I38" s="16"/>
      <c r="J38" s="16"/>
      <c r="K38" s="23"/>
      <c r="L38" s="23"/>
    </row>
    <row r="39" spans="9:12" ht="12.75">
      <c r="I39" s="16"/>
      <c r="J39" s="16"/>
      <c r="K39" s="23"/>
      <c r="L39" s="23"/>
    </row>
    <row r="40" spans="9:12" ht="12.75">
      <c r="I40" s="16"/>
      <c r="J40" s="16"/>
      <c r="K40" s="23"/>
      <c r="L40" s="23"/>
    </row>
    <row r="41" spans="9:12" ht="12.75">
      <c r="I41" s="16"/>
      <c r="J41" s="16"/>
      <c r="K41" s="23"/>
      <c r="L41" s="23"/>
    </row>
    <row r="42" spans="9:12" ht="12.75">
      <c r="I42" s="16"/>
      <c r="J42" s="16"/>
      <c r="K42" s="23"/>
      <c r="L42" s="23"/>
    </row>
    <row r="43" spans="9:12" ht="12.75">
      <c r="I43" s="16"/>
      <c r="J43" s="16"/>
      <c r="K43" s="23"/>
      <c r="L43" s="23"/>
    </row>
    <row r="44" spans="9:12" ht="12.75">
      <c r="I44" s="16"/>
      <c r="J44" s="16"/>
      <c r="K44" s="23"/>
      <c r="L44" s="23"/>
    </row>
    <row r="45" spans="3:11" ht="12.75">
      <c r="C45" s="16"/>
      <c r="D45" s="16"/>
      <c r="E45" s="16"/>
      <c r="I45" s="16"/>
      <c r="J45" s="16"/>
      <c r="K45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61" r:id="rId2"/>
  <headerFooter alignWithMargins="0">
    <oddHeader>&amp;LSectionB_Results.XLS!B.11 Qualif</oddHeader>
    <oddFooter>&amp;R&amp;P</oddFooter>
  </headerFooter>
  <colBreaks count="1" manualBreakCount="1">
    <brk id="1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M19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4" max="4" width="9.8515625" style="0" bestFit="1" customWidth="1"/>
    <col min="5" max="6" width="9.28125" style="0" bestFit="1" customWidth="1"/>
    <col min="7" max="7" width="18.421875" style="0" customWidth="1"/>
    <col min="8" max="8" width="17.28125" style="0" customWidth="1"/>
    <col min="9" max="9" width="20.140625" style="0" customWidth="1"/>
    <col min="10" max="11" width="3.8515625" style="16" customWidth="1"/>
    <col min="12" max="13" width="9.140625" style="16" customWidth="1"/>
    <col min="14" max="14" width="8.00390625" style="16" customWidth="1"/>
    <col min="15" max="15" width="9.28125" style="16" customWidth="1"/>
    <col min="16" max="16" width="10.28125" style="16" customWidth="1"/>
    <col min="17" max="17" width="9.00390625" style="16" customWidth="1"/>
    <col min="18" max="19" width="9.140625" style="16" customWidth="1"/>
    <col min="20" max="20" width="3.8515625" style="16" customWidth="1"/>
    <col min="21" max="21" width="3.421875" style="16" customWidth="1"/>
    <col min="22" max="22" width="17.8515625" style="61" customWidth="1"/>
    <col min="23" max="23" width="9.140625" style="61" customWidth="1"/>
    <col min="24" max="24" width="9.8515625" style="61" bestFit="1" customWidth="1"/>
    <col min="25" max="26" width="10.00390625" style="61" customWidth="1"/>
    <col min="27" max="27" width="18.57421875" style="61" customWidth="1"/>
    <col min="28" max="28" width="18.28125" style="61" customWidth="1"/>
    <col min="29" max="29" width="19.8515625" style="61" customWidth="1"/>
    <col min="30" max="30" width="6.28125" style="61" customWidth="1"/>
    <col min="31" max="31" width="6.00390625" style="61" customWidth="1"/>
    <col min="32" max="39" width="9.140625" style="61" customWidth="1"/>
  </cols>
  <sheetData>
    <row r="2" spans="2:12" ht="12.75">
      <c r="B2" t="s">
        <v>28</v>
      </c>
      <c r="L2" t="s">
        <v>28</v>
      </c>
    </row>
    <row r="3" spans="2:32" ht="12.75">
      <c r="B3" s="67" t="s">
        <v>86</v>
      </c>
      <c r="G3" s="9" t="s">
        <v>51</v>
      </c>
      <c r="H3" s="4" t="s">
        <v>52</v>
      </c>
      <c r="I3" s="4" t="s">
        <v>27</v>
      </c>
      <c r="L3" s="69" t="s">
        <v>87</v>
      </c>
      <c r="V3" s="69"/>
      <c r="AF3" s="69"/>
    </row>
    <row r="4" spans="2:39" ht="12.75">
      <c r="B4" s="2" t="s">
        <v>24</v>
      </c>
      <c r="C4" s="2" t="s">
        <v>32</v>
      </c>
      <c r="D4" s="4" t="s">
        <v>53</v>
      </c>
      <c r="E4" s="4" t="s">
        <v>25</v>
      </c>
      <c r="F4" s="4" t="s">
        <v>26</v>
      </c>
      <c r="G4" s="27" t="str">
        <f>"%1"</f>
        <v>%1</v>
      </c>
      <c r="H4" s="7" t="str">
        <f>"%2"</f>
        <v>%2</v>
      </c>
      <c r="I4" s="8">
        <v>0.03</v>
      </c>
      <c r="L4" s="2" t="s">
        <v>24</v>
      </c>
      <c r="M4" s="2" t="s">
        <v>32</v>
      </c>
      <c r="N4" s="15" t="s">
        <v>53</v>
      </c>
      <c r="O4" s="3"/>
      <c r="P4" s="15" t="s">
        <v>25</v>
      </c>
      <c r="Q4" s="11"/>
      <c r="R4" s="9" t="s">
        <v>26</v>
      </c>
      <c r="S4" s="37"/>
      <c r="AA4" s="87"/>
      <c r="AB4" s="88"/>
      <c r="AC4" s="89"/>
      <c r="AM4" s="87"/>
    </row>
    <row r="5" spans="2:39" ht="12.75">
      <c r="B5" s="9" t="s">
        <v>1</v>
      </c>
      <c r="C5" s="9" t="s">
        <v>30</v>
      </c>
      <c r="D5" s="4">
        <v>105210</v>
      </c>
      <c r="E5" s="4">
        <v>64200</v>
      </c>
      <c r="F5" s="4">
        <v>30714</v>
      </c>
      <c r="G5" s="21">
        <f aca="true" t="shared" si="0" ref="G5:G14">E5/D5</f>
        <v>0.6102081551183347</v>
      </c>
      <c r="H5" s="28">
        <f aca="true" t="shared" si="1" ref="H5:H14">F5/D5</f>
        <v>0.2919304248645566</v>
      </c>
      <c r="I5" s="28">
        <f aca="true" t="shared" si="2" ref="I5:I14">F5/E5</f>
        <v>0.47841121495327105</v>
      </c>
      <c r="L5" s="4" t="s">
        <v>38</v>
      </c>
      <c r="M5" s="9" t="s">
        <v>30</v>
      </c>
      <c r="N5" s="4">
        <f>D5</f>
        <v>105210</v>
      </c>
      <c r="O5" s="46">
        <f>N5/N$7</f>
        <v>0.4607562340699477</v>
      </c>
      <c r="P5" s="4">
        <f>E5</f>
        <v>64200</v>
      </c>
      <c r="Q5" s="23">
        <f>P5/P$7</f>
        <v>0.45522229312912144</v>
      </c>
      <c r="R5" s="4">
        <f>F5</f>
        <v>30714</v>
      </c>
      <c r="S5" s="24">
        <f>R5/R$7</f>
        <v>0.4543558336661785</v>
      </c>
      <c r="AA5" s="68"/>
      <c r="AB5" s="68"/>
      <c r="AC5" s="68"/>
      <c r="AI5" s="90"/>
      <c r="AK5" s="68"/>
      <c r="AM5" s="68"/>
    </row>
    <row r="6" spans="2:39" ht="12.75">
      <c r="B6" s="20"/>
      <c r="C6" s="20" t="s">
        <v>31</v>
      </c>
      <c r="D6" s="5">
        <v>123132</v>
      </c>
      <c r="E6" s="5">
        <v>76830</v>
      </c>
      <c r="F6" s="5">
        <v>36885</v>
      </c>
      <c r="G6" s="23">
        <f t="shared" si="0"/>
        <v>0.6239645258746711</v>
      </c>
      <c r="H6" s="29">
        <f t="shared" si="1"/>
        <v>0.29955657343338854</v>
      </c>
      <c r="I6" s="29">
        <f t="shared" si="2"/>
        <v>0.480085903943772</v>
      </c>
      <c r="L6" s="5"/>
      <c r="M6" s="20" t="s">
        <v>31</v>
      </c>
      <c r="N6" s="6">
        <f>D6</f>
        <v>123132</v>
      </c>
      <c r="O6" s="47">
        <f>N6/N$7</f>
        <v>0.5392437659300523</v>
      </c>
      <c r="P6" s="6">
        <f>E6</f>
        <v>76830</v>
      </c>
      <c r="Q6" s="23">
        <f>P6/P$7</f>
        <v>0.5447777068708786</v>
      </c>
      <c r="R6" s="6">
        <f>F6</f>
        <v>36885</v>
      </c>
      <c r="S6" s="24">
        <f>R6/R$7</f>
        <v>0.5456441663338215</v>
      </c>
      <c r="AA6" s="68"/>
      <c r="AB6" s="68"/>
      <c r="AC6" s="68"/>
      <c r="AI6" s="90"/>
      <c r="AK6" s="68"/>
      <c r="AM6" s="68"/>
    </row>
    <row r="7" spans="2:39" ht="12.75">
      <c r="B7" s="9" t="s">
        <v>9</v>
      </c>
      <c r="C7" s="9" t="s">
        <v>30</v>
      </c>
      <c r="D7" s="4">
        <v>104055</v>
      </c>
      <c r="E7" s="4">
        <v>71045</v>
      </c>
      <c r="F7" s="4">
        <v>37013</v>
      </c>
      <c r="G7" s="21">
        <f t="shared" si="0"/>
        <v>0.682763922925376</v>
      </c>
      <c r="H7" s="28">
        <f t="shared" si="1"/>
        <v>0.3557061169573783</v>
      </c>
      <c r="I7" s="28">
        <f t="shared" si="2"/>
        <v>0.5209796607783799</v>
      </c>
      <c r="L7" s="6"/>
      <c r="M7" s="38" t="s">
        <v>39</v>
      </c>
      <c r="N7" s="45">
        <f>SUM(N5:N6)</f>
        <v>228342</v>
      </c>
      <c r="O7" s="39">
        <f>N7/N$7</f>
        <v>1</v>
      </c>
      <c r="P7" s="45">
        <f>SUM(P5:P6)</f>
        <v>141030</v>
      </c>
      <c r="Q7" s="40">
        <f>P7/P$7</f>
        <v>1</v>
      </c>
      <c r="R7" s="70">
        <f>SUM(R5:R6)</f>
        <v>67599</v>
      </c>
      <c r="S7" s="40">
        <f>R7/R$7</f>
        <v>1</v>
      </c>
      <c r="AA7" s="68"/>
      <c r="AB7" s="68"/>
      <c r="AC7" s="68"/>
      <c r="AI7" s="90"/>
      <c r="AK7" s="68"/>
      <c r="AM7" s="68"/>
    </row>
    <row r="8" spans="2:39" ht="12.75">
      <c r="B8" s="18"/>
      <c r="C8" s="18" t="s">
        <v>31</v>
      </c>
      <c r="D8" s="6">
        <v>122603</v>
      </c>
      <c r="E8" s="6">
        <v>83733</v>
      </c>
      <c r="F8" s="6">
        <v>40843</v>
      </c>
      <c r="G8" s="25">
        <f t="shared" si="0"/>
        <v>0.6829604495811685</v>
      </c>
      <c r="H8" s="30">
        <f t="shared" si="1"/>
        <v>0.33313214195411206</v>
      </c>
      <c r="I8" s="30">
        <f t="shared" si="2"/>
        <v>0.48777662331458327</v>
      </c>
      <c r="L8" s="4" t="s">
        <v>40</v>
      </c>
      <c r="M8" s="9" t="s">
        <v>30</v>
      </c>
      <c r="N8" s="4">
        <f>D7</f>
        <v>104055</v>
      </c>
      <c r="O8" s="21">
        <f>N8/N$10</f>
        <v>0.4590837296720169</v>
      </c>
      <c r="P8" s="4">
        <f>E7</f>
        <v>71045</v>
      </c>
      <c r="Q8" s="21">
        <f>P8/P$10</f>
        <v>0.45901226272467666</v>
      </c>
      <c r="R8" s="4">
        <f>F7</f>
        <v>37013</v>
      </c>
      <c r="S8" s="22">
        <f>R8/R$10</f>
        <v>0.47540330867242087</v>
      </c>
      <c r="AA8" s="68"/>
      <c r="AB8" s="68"/>
      <c r="AC8" s="68"/>
      <c r="AI8" s="68"/>
      <c r="AK8" s="68"/>
      <c r="AM8" s="68"/>
    </row>
    <row r="9" spans="2:39" ht="12.75">
      <c r="B9" s="20" t="s">
        <v>10</v>
      </c>
      <c r="C9" s="20" t="s">
        <v>30</v>
      </c>
      <c r="D9" s="5">
        <v>102118</v>
      </c>
      <c r="E9" s="5">
        <v>71396</v>
      </c>
      <c r="F9" s="5">
        <v>37203</v>
      </c>
      <c r="G9" s="23">
        <f t="shared" si="0"/>
        <v>0.6991519614563544</v>
      </c>
      <c r="H9" s="29">
        <f t="shared" si="1"/>
        <v>0.36431383301670617</v>
      </c>
      <c r="I9" s="29">
        <f t="shared" si="2"/>
        <v>0.5210796123032103</v>
      </c>
      <c r="L9" s="5"/>
      <c r="M9" s="20" t="s">
        <v>31</v>
      </c>
      <c r="N9" s="6">
        <f>D8</f>
        <v>122603</v>
      </c>
      <c r="O9" s="23">
        <f>N9/N$10</f>
        <v>0.5409162703279832</v>
      </c>
      <c r="P9" s="6">
        <f>E8</f>
        <v>83733</v>
      </c>
      <c r="Q9" s="23">
        <f>P9/P$10</f>
        <v>0.5409877372753233</v>
      </c>
      <c r="R9" s="6">
        <f>F8</f>
        <v>40843</v>
      </c>
      <c r="S9" s="24">
        <f>R9/R$10</f>
        <v>0.5245966913275791</v>
      </c>
      <c r="AA9" s="68"/>
      <c r="AB9" s="68"/>
      <c r="AC9" s="68"/>
      <c r="AI9" s="68"/>
      <c r="AK9" s="68"/>
      <c r="AM9" s="68"/>
    </row>
    <row r="10" spans="2:39" ht="12.75">
      <c r="B10" s="20"/>
      <c r="C10" s="20" t="s">
        <v>31</v>
      </c>
      <c r="D10" s="5">
        <v>120920</v>
      </c>
      <c r="E10" s="5">
        <v>84247</v>
      </c>
      <c r="F10" s="5">
        <v>42388</v>
      </c>
      <c r="G10" s="23">
        <f t="shared" si="0"/>
        <v>0.6967168375785643</v>
      </c>
      <c r="H10" s="29">
        <f t="shared" si="1"/>
        <v>0.3505458154151505</v>
      </c>
      <c r="I10" s="29">
        <f t="shared" si="2"/>
        <v>0.5031395776704215</v>
      </c>
      <c r="L10" s="6"/>
      <c r="M10" s="38" t="s">
        <v>39</v>
      </c>
      <c r="N10" s="41">
        <f>SUM(N8:N9)</f>
        <v>226658</v>
      </c>
      <c r="O10" s="40">
        <f>N10/N$10</f>
        <v>1</v>
      </c>
      <c r="P10" s="41">
        <f>SUM(P8:P9)</f>
        <v>154778</v>
      </c>
      <c r="Q10" s="40">
        <f>P10/P$10</f>
        <v>1</v>
      </c>
      <c r="R10" s="70">
        <f>SUM(R8:R9)</f>
        <v>77856</v>
      </c>
      <c r="S10" s="40">
        <f>R10/R$10</f>
        <v>1</v>
      </c>
      <c r="AA10" s="68"/>
      <c r="AB10" s="68"/>
      <c r="AC10" s="68"/>
      <c r="AI10" s="68"/>
      <c r="AK10" s="68"/>
      <c r="AM10" s="68"/>
    </row>
    <row r="11" spans="2:39" ht="12.75">
      <c r="B11" s="9" t="s">
        <v>11</v>
      </c>
      <c r="C11" s="9" t="s">
        <v>30</v>
      </c>
      <c r="D11" s="4">
        <v>145292</v>
      </c>
      <c r="E11" s="4">
        <v>88601</v>
      </c>
      <c r="F11" s="4">
        <v>49817</v>
      </c>
      <c r="G11" s="21">
        <f t="shared" si="0"/>
        <v>0.6098133414090245</v>
      </c>
      <c r="H11" s="28">
        <f t="shared" si="1"/>
        <v>0.3428750378548027</v>
      </c>
      <c r="I11" s="28">
        <f t="shared" si="2"/>
        <v>0.5622622769494701</v>
      </c>
      <c r="L11" s="5" t="s">
        <v>41</v>
      </c>
      <c r="M11" s="4" t="s">
        <v>30</v>
      </c>
      <c r="N11" s="16">
        <f>D9</f>
        <v>102118</v>
      </c>
      <c r="O11" s="29">
        <f>N11/N$13</f>
        <v>0.45785023179906564</v>
      </c>
      <c r="P11" s="5">
        <f>E9</f>
        <v>71396</v>
      </c>
      <c r="Q11" s="43">
        <f>P11/P$13</f>
        <v>0.45871642155445475</v>
      </c>
      <c r="R11" s="4">
        <f>F9</f>
        <v>37203</v>
      </c>
      <c r="S11" s="24">
        <f>R11/R$13</f>
        <v>0.4674272216707919</v>
      </c>
      <c r="AA11" s="68"/>
      <c r="AB11" s="68"/>
      <c r="AC11" s="68"/>
      <c r="AI11" s="68"/>
      <c r="AK11" s="68"/>
      <c r="AM11" s="68"/>
    </row>
    <row r="12" spans="2:39" ht="12.75">
      <c r="B12" s="18"/>
      <c r="C12" s="18" t="s">
        <v>31</v>
      </c>
      <c r="D12" s="6">
        <v>182553</v>
      </c>
      <c r="E12" s="6">
        <v>105430</v>
      </c>
      <c r="F12" s="6">
        <v>58572</v>
      </c>
      <c r="G12" s="25">
        <f t="shared" si="0"/>
        <v>0.5775309088319557</v>
      </c>
      <c r="H12" s="30">
        <f t="shared" si="1"/>
        <v>0.3208492876041478</v>
      </c>
      <c r="I12" s="30">
        <f t="shared" si="2"/>
        <v>0.5555534477852604</v>
      </c>
      <c r="L12" s="5"/>
      <c r="M12" s="5" t="s">
        <v>31</v>
      </c>
      <c r="N12" s="16">
        <f>D10</f>
        <v>120920</v>
      </c>
      <c r="O12" s="29">
        <f>N12/N$13</f>
        <v>0.5421497682009344</v>
      </c>
      <c r="P12" s="5">
        <f>E10</f>
        <v>84247</v>
      </c>
      <c r="Q12" s="43">
        <f>P12/P$13</f>
        <v>0.5412835784455452</v>
      </c>
      <c r="R12" s="6">
        <f>F10</f>
        <v>42388</v>
      </c>
      <c r="S12" s="24">
        <f>R12/R$13</f>
        <v>0.5325727783292081</v>
      </c>
      <c r="AA12" s="68"/>
      <c r="AB12" s="68"/>
      <c r="AC12" s="68"/>
      <c r="AI12" s="68"/>
      <c r="AK12" s="68"/>
      <c r="AM12" s="68"/>
    </row>
    <row r="13" spans="2:39" ht="12.75">
      <c r="B13" s="20" t="s">
        <v>12</v>
      </c>
      <c r="C13" s="20" t="s">
        <v>30</v>
      </c>
      <c r="D13" s="5">
        <v>167450</v>
      </c>
      <c r="E13" s="5">
        <v>105034</v>
      </c>
      <c r="F13" s="5">
        <v>69949</v>
      </c>
      <c r="G13" s="23">
        <f t="shared" si="0"/>
        <v>0.627255897282771</v>
      </c>
      <c r="H13" s="29">
        <f t="shared" si="1"/>
        <v>0.4177306658704091</v>
      </c>
      <c r="I13" s="29">
        <f t="shared" si="2"/>
        <v>0.66596530647219</v>
      </c>
      <c r="L13" s="5"/>
      <c r="M13" s="38" t="s">
        <v>39</v>
      </c>
      <c r="N13" s="44">
        <f>SUM(N11:N12)</f>
        <v>223038</v>
      </c>
      <c r="O13" s="40">
        <f>N13/N$13</f>
        <v>1</v>
      </c>
      <c r="P13" s="44">
        <f>SUM(P11:P12)</f>
        <v>155643</v>
      </c>
      <c r="Q13" s="40">
        <f>P13/P$13</f>
        <v>1</v>
      </c>
      <c r="R13" s="70">
        <f>SUM(R11:R12)</f>
        <v>79591</v>
      </c>
      <c r="S13" s="40">
        <f>R13/R$13</f>
        <v>1</v>
      </c>
      <c r="AA13" s="68"/>
      <c r="AB13" s="68"/>
      <c r="AC13" s="68"/>
      <c r="AI13" s="68"/>
      <c r="AK13" s="68"/>
      <c r="AM13" s="68"/>
    </row>
    <row r="14" spans="2:39" ht="12.75">
      <c r="B14" s="18"/>
      <c r="C14" s="18" t="s">
        <v>31</v>
      </c>
      <c r="D14" s="6">
        <v>204357</v>
      </c>
      <c r="E14" s="6">
        <v>121180</v>
      </c>
      <c r="F14" s="6">
        <v>79866</v>
      </c>
      <c r="G14" s="25">
        <f t="shared" si="0"/>
        <v>0.5929818895364485</v>
      </c>
      <c r="H14" s="30">
        <f t="shared" si="1"/>
        <v>0.39081607187422013</v>
      </c>
      <c r="I14" s="30">
        <f t="shared" si="2"/>
        <v>0.6590691533256313</v>
      </c>
      <c r="L14" s="4" t="s">
        <v>42</v>
      </c>
      <c r="M14" s="9" t="s">
        <v>30</v>
      </c>
      <c r="N14" s="4">
        <f>D11</f>
        <v>145292</v>
      </c>
      <c r="O14" s="21">
        <f>N14/N$16</f>
        <v>0.44317284082416997</v>
      </c>
      <c r="P14" s="4">
        <f>E11</f>
        <v>88601</v>
      </c>
      <c r="Q14" s="21">
        <f>P14/P$16</f>
        <v>0.45663321840324483</v>
      </c>
      <c r="R14" s="4">
        <f>F11</f>
        <v>49817</v>
      </c>
      <c r="S14" s="22">
        <f>R14/R$16</f>
        <v>0.45961306036590427</v>
      </c>
      <c r="AA14" s="68"/>
      <c r="AB14" s="68"/>
      <c r="AC14" s="68"/>
      <c r="AI14" s="68"/>
      <c r="AK14" s="68"/>
      <c r="AM14" s="68"/>
    </row>
    <row r="15" spans="4:39" ht="12.75">
      <c r="D15" s="6">
        <f>SUM(D5:D14)</f>
        <v>1377690</v>
      </c>
      <c r="L15" s="5"/>
      <c r="M15" s="20" t="s">
        <v>31</v>
      </c>
      <c r="N15" s="6">
        <f>D12</f>
        <v>182553</v>
      </c>
      <c r="O15" s="23">
        <f>N15/N$16</f>
        <v>0.55682715917583</v>
      </c>
      <c r="P15" s="6">
        <f>E12</f>
        <v>105430</v>
      </c>
      <c r="Q15" s="23">
        <f>P15/P$16</f>
        <v>0.5433667815967551</v>
      </c>
      <c r="R15" s="6">
        <f>F12</f>
        <v>58572</v>
      </c>
      <c r="S15" s="24">
        <f>R15/R$16</f>
        <v>0.5403869396340957</v>
      </c>
      <c r="AI15" s="68"/>
      <c r="AK15" s="68"/>
      <c r="AM15" s="68"/>
    </row>
    <row r="16" spans="12:39" ht="12.75">
      <c r="L16" s="6"/>
      <c r="M16" s="38" t="s">
        <v>39</v>
      </c>
      <c r="N16" s="41">
        <f>SUM(N14:N15)</f>
        <v>327845</v>
      </c>
      <c r="O16" s="40">
        <f>N16/N$16</f>
        <v>1</v>
      </c>
      <c r="P16" s="41">
        <f>SUM(P14:P15)</f>
        <v>194031</v>
      </c>
      <c r="Q16" s="40">
        <f>P16/P$16</f>
        <v>1</v>
      </c>
      <c r="R16" s="70">
        <f>SUM(R14:R15)</f>
        <v>108389</v>
      </c>
      <c r="S16" s="40">
        <f>R16/R$16</f>
        <v>1</v>
      </c>
      <c r="AI16" s="68"/>
      <c r="AK16" s="68"/>
      <c r="AM16" s="68"/>
    </row>
    <row r="17" spans="12:39" ht="12.75">
      <c r="L17" s="5" t="s">
        <v>43</v>
      </c>
      <c r="M17" s="4" t="s">
        <v>30</v>
      </c>
      <c r="N17" s="4">
        <f>D13</f>
        <v>167450</v>
      </c>
      <c r="O17" s="29">
        <f>N17/N$19</f>
        <v>0.4503680673037355</v>
      </c>
      <c r="P17" s="4">
        <f>E13</f>
        <v>105034</v>
      </c>
      <c r="Q17" s="43">
        <f>P17/P$19</f>
        <v>0.4643125535996888</v>
      </c>
      <c r="R17" s="4">
        <f>F13</f>
        <v>69949</v>
      </c>
      <c r="S17" s="24">
        <f>R17/R$19</f>
        <v>0.4669025130994894</v>
      </c>
      <c r="AI17" s="68"/>
      <c r="AK17" s="68"/>
      <c r="AM17" s="68"/>
    </row>
    <row r="18" spans="12:39" ht="12.75">
      <c r="L18" s="5"/>
      <c r="M18" s="5" t="s">
        <v>31</v>
      </c>
      <c r="N18" s="6">
        <f>D14</f>
        <v>204357</v>
      </c>
      <c r="O18" s="29">
        <f>N18/N$19</f>
        <v>0.5496319326962644</v>
      </c>
      <c r="P18" s="6">
        <f>E14</f>
        <v>121180</v>
      </c>
      <c r="Q18" s="48">
        <f>P18/P$19</f>
        <v>0.5356874464003112</v>
      </c>
      <c r="R18" s="6">
        <f>F14</f>
        <v>79866</v>
      </c>
      <c r="S18" s="24">
        <f>R18/R$19</f>
        <v>0.5330974869005106</v>
      </c>
      <c r="AI18" s="68"/>
      <c r="AK18" s="68"/>
      <c r="AM18" s="68"/>
    </row>
    <row r="19" spans="12:39" ht="12.75">
      <c r="L19" s="6"/>
      <c r="M19" s="38" t="s">
        <v>39</v>
      </c>
      <c r="N19" s="41">
        <f>SUM(N17:N18)</f>
        <v>371807</v>
      </c>
      <c r="O19" s="40">
        <f>N19/N$19</f>
        <v>1</v>
      </c>
      <c r="P19" s="41">
        <f>SUM(P17:P18)</f>
        <v>226214</v>
      </c>
      <c r="Q19" s="42">
        <f>P19/P$19</f>
        <v>1</v>
      </c>
      <c r="R19" s="71">
        <f>SUM(R17:R18)</f>
        <v>149815</v>
      </c>
      <c r="S19" s="40">
        <f>R19/R$19</f>
        <v>1</v>
      </c>
      <c r="AI19" s="68"/>
      <c r="AK19" s="68"/>
      <c r="AM19" s="68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73" r:id="rId2"/>
  <headerFooter alignWithMargins="0">
    <oddHeader>&amp;LSectionB_Results!B.12 Gender (16-18)</oddHeader>
    <oddFooter>&amp;R&amp;P</oddFooter>
  </headerFooter>
  <colBreaks count="2" manualBreakCount="2">
    <brk id="10" max="76" man="1"/>
    <brk id="20" max="7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M19"/>
  <sheetViews>
    <sheetView tabSelected="1" zoomScale="70" zoomScaleNormal="70" workbookViewId="0" topLeftCell="A4">
      <selection activeCell="B2" sqref="B2"/>
    </sheetView>
  </sheetViews>
  <sheetFormatPr defaultColWidth="9.140625" defaultRowHeight="12.75"/>
  <cols>
    <col min="4" max="4" width="9.8515625" style="0" bestFit="1" customWidth="1"/>
    <col min="5" max="6" width="9.28125" style="0" bestFit="1" customWidth="1"/>
    <col min="7" max="7" width="18.421875" style="0" customWidth="1"/>
    <col min="8" max="8" width="17.28125" style="0" customWidth="1"/>
    <col min="9" max="9" width="20.140625" style="0" customWidth="1"/>
    <col min="10" max="11" width="3.8515625" style="16" customWidth="1"/>
    <col min="12" max="13" width="9.140625" style="16" customWidth="1"/>
    <col min="14" max="14" width="8.00390625" style="16" customWidth="1"/>
    <col min="15" max="15" width="9.28125" style="16" customWidth="1"/>
    <col min="16" max="16" width="10.28125" style="16" customWidth="1"/>
    <col min="17" max="17" width="9.00390625" style="16" customWidth="1"/>
    <col min="18" max="19" width="9.140625" style="16" customWidth="1"/>
    <col min="20" max="20" width="3.8515625" style="16" customWidth="1"/>
    <col min="21" max="21" width="3.421875" style="16" customWidth="1"/>
    <col min="22" max="22" width="17.8515625" style="61" customWidth="1"/>
    <col min="23" max="23" width="9.140625" style="61" customWidth="1"/>
    <col min="24" max="24" width="9.8515625" style="61" bestFit="1" customWidth="1"/>
    <col min="25" max="26" width="10.00390625" style="61" customWidth="1"/>
    <col min="27" max="27" width="18.57421875" style="61" customWidth="1"/>
    <col min="28" max="28" width="18.28125" style="61" customWidth="1"/>
    <col min="29" max="29" width="19.8515625" style="61" customWidth="1"/>
    <col min="30" max="30" width="6.28125" style="61" customWidth="1"/>
    <col min="31" max="31" width="6.00390625" style="61" customWidth="1"/>
    <col min="32" max="39" width="9.140625" style="61" customWidth="1"/>
  </cols>
  <sheetData>
    <row r="2" spans="2:12" ht="12.75">
      <c r="B2" t="s">
        <v>28</v>
      </c>
      <c r="L2" t="s">
        <v>28</v>
      </c>
    </row>
    <row r="3" spans="2:32" ht="12.75">
      <c r="B3" s="67" t="s">
        <v>88</v>
      </c>
      <c r="G3" s="9" t="s">
        <v>51</v>
      </c>
      <c r="H3" s="4" t="s">
        <v>52</v>
      </c>
      <c r="I3" s="4" t="s">
        <v>27</v>
      </c>
      <c r="L3" s="69" t="s">
        <v>89</v>
      </c>
      <c r="V3" s="69"/>
      <c r="AF3" s="69"/>
    </row>
    <row r="4" spans="2:39" ht="12.75">
      <c r="B4" s="2" t="s">
        <v>24</v>
      </c>
      <c r="C4" s="2" t="s">
        <v>32</v>
      </c>
      <c r="D4" s="4" t="s">
        <v>53</v>
      </c>
      <c r="E4" s="4" t="s">
        <v>25</v>
      </c>
      <c r="F4" s="4" t="s">
        <v>26</v>
      </c>
      <c r="G4" s="27" t="str">
        <f>"%1"</f>
        <v>%1</v>
      </c>
      <c r="H4" s="7" t="str">
        <f>"%2"</f>
        <v>%2</v>
      </c>
      <c r="I4" s="8">
        <v>0.03</v>
      </c>
      <c r="L4" s="2" t="s">
        <v>24</v>
      </c>
      <c r="M4" s="2" t="s">
        <v>32</v>
      </c>
      <c r="N4" s="15" t="s">
        <v>53</v>
      </c>
      <c r="O4" s="3"/>
      <c r="P4" s="15" t="s">
        <v>25</v>
      </c>
      <c r="Q4" s="11"/>
      <c r="R4" s="9" t="s">
        <v>26</v>
      </c>
      <c r="S4" s="37"/>
      <c r="AA4" s="87"/>
      <c r="AB4" s="88"/>
      <c r="AC4" s="89"/>
      <c r="AM4" s="87"/>
    </row>
    <row r="5" spans="2:39" ht="12.75">
      <c r="B5" s="9" t="s">
        <v>1</v>
      </c>
      <c r="C5" s="9" t="s">
        <v>30</v>
      </c>
      <c r="D5" s="4">
        <v>106230</v>
      </c>
      <c r="E5" s="4">
        <v>84355</v>
      </c>
      <c r="F5" s="4">
        <v>63672</v>
      </c>
      <c r="G5" s="21">
        <f aca="true" t="shared" si="0" ref="G5:G14">E5/D5</f>
        <v>0.7940788854372588</v>
      </c>
      <c r="H5" s="28">
        <f aca="true" t="shared" si="1" ref="H5:H14">F5/D5</f>
        <v>0.5993787065800621</v>
      </c>
      <c r="I5" s="28">
        <f aca="true" t="shared" si="2" ref="I5:I14">F5/E5</f>
        <v>0.7548100290439215</v>
      </c>
      <c r="L5" s="4" t="s">
        <v>38</v>
      </c>
      <c r="M5" s="9" t="s">
        <v>30</v>
      </c>
      <c r="N5" s="4">
        <f>D5</f>
        <v>106230</v>
      </c>
      <c r="O5" s="46">
        <f>N5/N$7</f>
        <v>0.6072263537266424</v>
      </c>
      <c r="P5" s="4">
        <f>E5</f>
        <v>84355</v>
      </c>
      <c r="Q5" s="23">
        <f>P5/P$7</f>
        <v>0.6201205616408145</v>
      </c>
      <c r="R5" s="4">
        <f>F5</f>
        <v>63672</v>
      </c>
      <c r="S5" s="24">
        <f>R5/R$7</f>
        <v>0.6338234269388893</v>
      </c>
      <c r="AA5" s="68"/>
      <c r="AB5" s="68"/>
      <c r="AC5" s="68"/>
      <c r="AI5" s="90"/>
      <c r="AK5" s="68"/>
      <c r="AM5" s="68"/>
    </row>
    <row r="6" spans="2:39" ht="12.75">
      <c r="B6" s="20"/>
      <c r="C6" s="20" t="s">
        <v>31</v>
      </c>
      <c r="D6" s="5">
        <v>68713</v>
      </c>
      <c r="E6" s="5">
        <v>51675</v>
      </c>
      <c r="F6" s="5">
        <v>36785</v>
      </c>
      <c r="G6" s="23">
        <f t="shared" si="0"/>
        <v>0.7520410984820922</v>
      </c>
      <c r="H6" s="29">
        <f t="shared" si="1"/>
        <v>0.5353426571391149</v>
      </c>
      <c r="I6" s="29">
        <f t="shared" si="2"/>
        <v>0.7118529269472665</v>
      </c>
      <c r="L6" s="5"/>
      <c r="M6" s="20" t="s">
        <v>31</v>
      </c>
      <c r="N6" s="6">
        <f>D6</f>
        <v>68713</v>
      </c>
      <c r="O6" s="47">
        <f>N6/N$7</f>
        <v>0.3927736462733576</v>
      </c>
      <c r="P6" s="6">
        <f>E6</f>
        <v>51675</v>
      </c>
      <c r="Q6" s="23">
        <f>P6/P$7</f>
        <v>0.3798794383591855</v>
      </c>
      <c r="R6" s="6">
        <f>F6</f>
        <v>36785</v>
      </c>
      <c r="S6" s="24">
        <f>R6/R$7</f>
        <v>0.36617657306111073</v>
      </c>
      <c r="AA6" s="68"/>
      <c r="AB6" s="68"/>
      <c r="AC6" s="68"/>
      <c r="AI6" s="90"/>
      <c r="AK6" s="68"/>
      <c r="AM6" s="68"/>
    </row>
    <row r="7" spans="2:39" ht="12.75">
      <c r="B7" s="9" t="s">
        <v>9</v>
      </c>
      <c r="C7" s="9" t="s">
        <v>30</v>
      </c>
      <c r="D7" s="4">
        <v>130096</v>
      </c>
      <c r="E7" s="4">
        <v>106749</v>
      </c>
      <c r="F7" s="4">
        <v>85053</v>
      </c>
      <c r="G7" s="21">
        <f t="shared" si="0"/>
        <v>0.8205402164555405</v>
      </c>
      <c r="H7" s="28">
        <f t="shared" si="1"/>
        <v>0.6537710613700651</v>
      </c>
      <c r="I7" s="28">
        <f t="shared" si="2"/>
        <v>0.7967568782845741</v>
      </c>
      <c r="L7" s="6"/>
      <c r="M7" s="38" t="s">
        <v>39</v>
      </c>
      <c r="N7" s="45">
        <f>SUM(N5:N6)</f>
        <v>174943</v>
      </c>
      <c r="O7" s="39">
        <f>N7/N$7</f>
        <v>1</v>
      </c>
      <c r="P7" s="45">
        <f>SUM(P5:P6)</f>
        <v>136030</v>
      </c>
      <c r="Q7" s="40">
        <f>P7/P$7</f>
        <v>1</v>
      </c>
      <c r="R7" s="70">
        <f>SUM(R5:R6)</f>
        <v>100457</v>
      </c>
      <c r="S7" s="40">
        <f>R7/R$7</f>
        <v>1</v>
      </c>
      <c r="AA7" s="68"/>
      <c r="AB7" s="68"/>
      <c r="AC7" s="68"/>
      <c r="AI7" s="90"/>
      <c r="AK7" s="68"/>
      <c r="AM7" s="68"/>
    </row>
    <row r="8" spans="2:39" ht="12.75">
      <c r="B8" s="18"/>
      <c r="C8" s="18" t="s">
        <v>31</v>
      </c>
      <c r="D8" s="6">
        <v>87472</v>
      </c>
      <c r="E8" s="6">
        <v>69603</v>
      </c>
      <c r="F8" s="6">
        <v>51440</v>
      </c>
      <c r="G8" s="25">
        <f t="shared" si="0"/>
        <v>0.7957174867386135</v>
      </c>
      <c r="H8" s="30">
        <f t="shared" si="1"/>
        <v>0.5880738979330529</v>
      </c>
      <c r="I8" s="30">
        <f t="shared" si="2"/>
        <v>0.7390486042268293</v>
      </c>
      <c r="L8" s="4" t="s">
        <v>40</v>
      </c>
      <c r="M8" s="9" t="s">
        <v>30</v>
      </c>
      <c r="N8" s="4">
        <f>D7</f>
        <v>130096</v>
      </c>
      <c r="O8" s="21">
        <f>N8/N$10</f>
        <v>0.5979555817031916</v>
      </c>
      <c r="P8" s="4">
        <f>E7</f>
        <v>106749</v>
      </c>
      <c r="Q8" s="21">
        <f>P8/P$10</f>
        <v>0.6053177735438214</v>
      </c>
      <c r="R8" s="4">
        <f>F7</f>
        <v>85053</v>
      </c>
      <c r="S8" s="22">
        <f>R8/R$10</f>
        <v>0.6231308565274409</v>
      </c>
      <c r="AA8" s="68"/>
      <c r="AB8" s="68"/>
      <c r="AC8" s="68"/>
      <c r="AI8" s="68"/>
      <c r="AK8" s="68"/>
      <c r="AM8" s="68"/>
    </row>
    <row r="9" spans="2:39" ht="12.75">
      <c r="B9" s="20" t="s">
        <v>10</v>
      </c>
      <c r="C9" s="20" t="s">
        <v>30</v>
      </c>
      <c r="D9" s="5">
        <v>221753</v>
      </c>
      <c r="E9" s="5">
        <v>179415</v>
      </c>
      <c r="F9" s="5">
        <v>151093</v>
      </c>
      <c r="G9" s="23">
        <f t="shared" si="0"/>
        <v>0.8090758636861733</v>
      </c>
      <c r="H9" s="29">
        <f t="shared" si="1"/>
        <v>0.6813571856976005</v>
      </c>
      <c r="I9" s="29">
        <f t="shared" si="2"/>
        <v>0.8421425187414653</v>
      </c>
      <c r="L9" s="5"/>
      <c r="M9" s="20" t="s">
        <v>31</v>
      </c>
      <c r="N9" s="6">
        <f>D8</f>
        <v>87472</v>
      </c>
      <c r="O9" s="23">
        <f>N9/N$10</f>
        <v>0.40204441829680837</v>
      </c>
      <c r="P9" s="6">
        <f>E8</f>
        <v>69603</v>
      </c>
      <c r="Q9" s="23">
        <f>P9/P$10</f>
        <v>0.39468222645617856</v>
      </c>
      <c r="R9" s="6">
        <f>F8</f>
        <v>51440</v>
      </c>
      <c r="S9" s="24">
        <f>R9/R$10</f>
        <v>0.376869143472559</v>
      </c>
      <c r="AA9" s="68"/>
      <c r="AB9" s="68"/>
      <c r="AC9" s="68"/>
      <c r="AI9" s="68"/>
      <c r="AK9" s="68"/>
      <c r="AM9" s="68"/>
    </row>
    <row r="10" spans="2:39" ht="12.75">
      <c r="B10" s="20"/>
      <c r="C10" s="20" t="s">
        <v>31</v>
      </c>
      <c r="D10" s="5">
        <v>144646</v>
      </c>
      <c r="E10" s="5">
        <v>113780</v>
      </c>
      <c r="F10" s="5">
        <v>93133</v>
      </c>
      <c r="G10" s="23">
        <f t="shared" si="0"/>
        <v>0.7866100687194945</v>
      </c>
      <c r="H10" s="29">
        <f t="shared" si="1"/>
        <v>0.643868478907125</v>
      </c>
      <c r="I10" s="29">
        <f t="shared" si="2"/>
        <v>0.8185357707857268</v>
      </c>
      <c r="L10" s="6"/>
      <c r="M10" s="38" t="s">
        <v>39</v>
      </c>
      <c r="N10" s="41">
        <f>SUM(N8:N9)</f>
        <v>217568</v>
      </c>
      <c r="O10" s="40">
        <f>N10/N$10</f>
        <v>1</v>
      </c>
      <c r="P10" s="41">
        <f>SUM(P8:P9)</f>
        <v>176352</v>
      </c>
      <c r="Q10" s="40">
        <f>P10/P$10</f>
        <v>1</v>
      </c>
      <c r="R10" s="70">
        <f>SUM(R8:R9)</f>
        <v>136493</v>
      </c>
      <c r="S10" s="40">
        <f>R10/R$10</f>
        <v>1</v>
      </c>
      <c r="AA10" s="68"/>
      <c r="AB10" s="68"/>
      <c r="AC10" s="68"/>
      <c r="AI10" s="68"/>
      <c r="AK10" s="68"/>
      <c r="AM10" s="68"/>
    </row>
    <row r="11" spans="2:39" ht="12.75">
      <c r="B11" s="9" t="s">
        <v>11</v>
      </c>
      <c r="C11" s="9" t="s">
        <v>30</v>
      </c>
      <c r="D11" s="4">
        <v>276390</v>
      </c>
      <c r="E11" s="4">
        <v>219272</v>
      </c>
      <c r="F11" s="4">
        <v>188887</v>
      </c>
      <c r="G11" s="21">
        <f t="shared" si="0"/>
        <v>0.7933427403306922</v>
      </c>
      <c r="H11" s="28">
        <f t="shared" si="1"/>
        <v>0.6834075038894316</v>
      </c>
      <c r="I11" s="28">
        <f t="shared" si="2"/>
        <v>0.8614278156809807</v>
      </c>
      <c r="L11" s="5" t="s">
        <v>41</v>
      </c>
      <c r="M11" s="4" t="s">
        <v>30</v>
      </c>
      <c r="N11" s="16">
        <f>D9</f>
        <v>221753</v>
      </c>
      <c r="O11" s="29">
        <f>N11/N$13</f>
        <v>0.6052227216777338</v>
      </c>
      <c r="P11" s="5">
        <f>E9</f>
        <v>179415</v>
      </c>
      <c r="Q11" s="43">
        <f>P11/P$13</f>
        <v>0.6119306263749382</v>
      </c>
      <c r="R11" s="4">
        <f>F9</f>
        <v>151093</v>
      </c>
      <c r="S11" s="24">
        <f>R11/R$13</f>
        <v>0.6186605848681139</v>
      </c>
      <c r="AA11" s="68"/>
      <c r="AB11" s="68"/>
      <c r="AC11" s="68"/>
      <c r="AI11" s="68"/>
      <c r="AK11" s="68"/>
      <c r="AM11" s="68"/>
    </row>
    <row r="12" spans="2:39" ht="12.75">
      <c r="B12" s="18"/>
      <c r="C12" s="18" t="s">
        <v>31</v>
      </c>
      <c r="D12" s="6">
        <v>192611</v>
      </c>
      <c r="E12" s="6">
        <v>144479</v>
      </c>
      <c r="F12" s="6">
        <v>121634</v>
      </c>
      <c r="G12" s="25">
        <f t="shared" si="0"/>
        <v>0.750107730088105</v>
      </c>
      <c r="H12" s="30">
        <f t="shared" si="1"/>
        <v>0.6315007969430614</v>
      </c>
      <c r="I12" s="30">
        <f t="shared" si="2"/>
        <v>0.8418801348292831</v>
      </c>
      <c r="L12" s="5"/>
      <c r="M12" s="5" t="s">
        <v>31</v>
      </c>
      <c r="N12" s="16">
        <f>D10</f>
        <v>144646</v>
      </c>
      <c r="O12" s="29">
        <f>N12/N$13</f>
        <v>0.39477727832226617</v>
      </c>
      <c r="P12" s="5">
        <f>E10</f>
        <v>113780</v>
      </c>
      <c r="Q12" s="43">
        <f>P12/P$13</f>
        <v>0.38806937362506183</v>
      </c>
      <c r="R12" s="6">
        <f>F10</f>
        <v>93133</v>
      </c>
      <c r="S12" s="24">
        <f>R12/R$13</f>
        <v>0.381339415131886</v>
      </c>
      <c r="AA12" s="68"/>
      <c r="AB12" s="68"/>
      <c r="AC12" s="68"/>
      <c r="AI12" s="68"/>
      <c r="AK12" s="68"/>
      <c r="AM12" s="68"/>
    </row>
    <row r="13" spans="2:39" ht="12.75">
      <c r="B13" s="20" t="s">
        <v>12</v>
      </c>
      <c r="C13" s="20" t="s">
        <v>30</v>
      </c>
      <c r="D13" s="5">
        <v>326430</v>
      </c>
      <c r="E13" s="5">
        <v>263873</v>
      </c>
      <c r="F13" s="5">
        <v>232387</v>
      </c>
      <c r="G13" s="23">
        <f t="shared" si="0"/>
        <v>0.8083601384676653</v>
      </c>
      <c r="H13" s="29">
        <f t="shared" si="1"/>
        <v>0.7119045430873387</v>
      </c>
      <c r="I13" s="29">
        <f t="shared" si="2"/>
        <v>0.8806774471052362</v>
      </c>
      <c r="L13" s="5"/>
      <c r="M13" s="38" t="s">
        <v>39</v>
      </c>
      <c r="N13" s="44">
        <f>SUM(N11:N12)</f>
        <v>366399</v>
      </c>
      <c r="O13" s="40">
        <f>N13/N$13</f>
        <v>1</v>
      </c>
      <c r="P13" s="44">
        <f>SUM(P11:P12)</f>
        <v>293195</v>
      </c>
      <c r="Q13" s="40">
        <f>P13/P$13</f>
        <v>1</v>
      </c>
      <c r="R13" s="70">
        <f>SUM(R11:R12)</f>
        <v>244226</v>
      </c>
      <c r="S13" s="40">
        <f>R13/R$13</f>
        <v>1</v>
      </c>
      <c r="AA13" s="68"/>
      <c r="AB13" s="68"/>
      <c r="AC13" s="68"/>
      <c r="AI13" s="68"/>
      <c r="AK13" s="68"/>
      <c r="AM13" s="68"/>
    </row>
    <row r="14" spans="2:39" ht="12.75">
      <c r="B14" s="18"/>
      <c r="C14" s="18" t="s">
        <v>31</v>
      </c>
      <c r="D14" s="6">
        <v>228462</v>
      </c>
      <c r="E14" s="6">
        <v>176065</v>
      </c>
      <c r="F14" s="6">
        <v>152315</v>
      </c>
      <c r="G14" s="25">
        <f t="shared" si="0"/>
        <v>0.7706533252794775</v>
      </c>
      <c r="H14" s="30">
        <f t="shared" si="1"/>
        <v>0.666697306335408</v>
      </c>
      <c r="I14" s="30">
        <f t="shared" si="2"/>
        <v>0.8651066367534718</v>
      </c>
      <c r="L14" s="4" t="s">
        <v>42</v>
      </c>
      <c r="M14" s="9" t="s">
        <v>30</v>
      </c>
      <c r="N14" s="4">
        <f>D11</f>
        <v>276390</v>
      </c>
      <c r="O14" s="21">
        <f>N14/N$16</f>
        <v>0.589316440689892</v>
      </c>
      <c r="P14" s="4">
        <f>E11</f>
        <v>219272</v>
      </c>
      <c r="Q14" s="21">
        <f>P14/P$16</f>
        <v>0.6028079647891003</v>
      </c>
      <c r="R14" s="4">
        <f>F11</f>
        <v>188887</v>
      </c>
      <c r="S14" s="22">
        <f>R14/R$16</f>
        <v>0.6082905826014988</v>
      </c>
      <c r="AA14" s="68"/>
      <c r="AB14" s="68"/>
      <c r="AC14" s="68"/>
      <c r="AI14" s="68"/>
      <c r="AK14" s="68"/>
      <c r="AM14" s="68"/>
    </row>
    <row r="15" spans="4:39" ht="12.75">
      <c r="D15" s="6">
        <f>SUM(D5:D14)</f>
        <v>1782803</v>
      </c>
      <c r="L15" s="5"/>
      <c r="M15" s="20" t="s">
        <v>31</v>
      </c>
      <c r="N15" s="6">
        <f>D12</f>
        <v>192611</v>
      </c>
      <c r="O15" s="23">
        <f>N15/N$16</f>
        <v>0.4106835593101081</v>
      </c>
      <c r="P15" s="6">
        <f>E12</f>
        <v>144479</v>
      </c>
      <c r="Q15" s="23">
        <f>P15/P$16</f>
        <v>0.39719203521089974</v>
      </c>
      <c r="R15" s="6">
        <f>F12</f>
        <v>121634</v>
      </c>
      <c r="S15" s="24">
        <f>R15/R$16</f>
        <v>0.39170941739850124</v>
      </c>
      <c r="AI15" s="68"/>
      <c r="AK15" s="68"/>
      <c r="AM15" s="68"/>
    </row>
    <row r="16" spans="12:39" ht="12.75">
      <c r="L16" s="6"/>
      <c r="M16" s="38" t="s">
        <v>39</v>
      </c>
      <c r="N16" s="41">
        <f>SUM(N14:N15)</f>
        <v>469001</v>
      </c>
      <c r="O16" s="40">
        <f>N16/N$16</f>
        <v>1</v>
      </c>
      <c r="P16" s="41">
        <f>SUM(P14:P15)</f>
        <v>363751</v>
      </c>
      <c r="Q16" s="40">
        <f>P16/P$16</f>
        <v>1</v>
      </c>
      <c r="R16" s="70">
        <f>SUM(R14:R15)</f>
        <v>310521</v>
      </c>
      <c r="S16" s="40">
        <f>R16/R$16</f>
        <v>1</v>
      </c>
      <c r="AI16" s="68"/>
      <c r="AK16" s="68"/>
      <c r="AM16" s="68"/>
    </row>
    <row r="17" spans="12:39" ht="12.75">
      <c r="L17" s="5" t="s">
        <v>43</v>
      </c>
      <c r="M17" s="4" t="s">
        <v>30</v>
      </c>
      <c r="N17" s="4">
        <f>D13</f>
        <v>326430</v>
      </c>
      <c r="O17" s="29">
        <f>N17/N$19</f>
        <v>0.5882766376159685</v>
      </c>
      <c r="P17" s="4">
        <f>E13</f>
        <v>263873</v>
      </c>
      <c r="Q17" s="43">
        <f>P17/P$19</f>
        <v>0.5997958803285918</v>
      </c>
      <c r="R17" s="4">
        <f>F13</f>
        <v>232387</v>
      </c>
      <c r="S17" s="24">
        <f>R17/R$19</f>
        <v>0.6040701633992025</v>
      </c>
      <c r="AI17" s="68"/>
      <c r="AK17" s="68"/>
      <c r="AM17" s="68"/>
    </row>
    <row r="18" spans="12:39" ht="12.75">
      <c r="L18" s="5"/>
      <c r="M18" s="5" t="s">
        <v>31</v>
      </c>
      <c r="N18" s="6">
        <f>D14</f>
        <v>228462</v>
      </c>
      <c r="O18" s="29">
        <f>N18/N$19</f>
        <v>0.4117233623840315</v>
      </c>
      <c r="P18" s="6">
        <f>E14</f>
        <v>176065</v>
      </c>
      <c r="Q18" s="48">
        <f>P18/P$19</f>
        <v>0.40020411967140823</v>
      </c>
      <c r="R18" s="6">
        <f>F14</f>
        <v>152315</v>
      </c>
      <c r="S18" s="24">
        <f>R18/R$19</f>
        <v>0.3959298366007975</v>
      </c>
      <c r="AI18" s="68"/>
      <c r="AK18" s="68"/>
      <c r="AM18" s="68"/>
    </row>
    <row r="19" spans="12:39" ht="12.75">
      <c r="L19" s="6"/>
      <c r="M19" s="38" t="s">
        <v>39</v>
      </c>
      <c r="N19" s="41">
        <f>SUM(N17:N18)</f>
        <v>554892</v>
      </c>
      <c r="O19" s="40">
        <f>N19/N$19</f>
        <v>1</v>
      </c>
      <c r="P19" s="41">
        <f>SUM(P17:P18)</f>
        <v>439938</v>
      </c>
      <c r="Q19" s="42">
        <f>P19/P$19</f>
        <v>1</v>
      </c>
      <c r="R19" s="71">
        <f>SUM(R17:R18)</f>
        <v>384702</v>
      </c>
      <c r="S19" s="40">
        <f>R19/R$19</f>
        <v>1</v>
      </c>
      <c r="AI19" s="68"/>
      <c r="AK19" s="68"/>
      <c r="AM19" s="68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73" r:id="rId2"/>
  <headerFooter alignWithMargins="0">
    <oddHeader>&amp;LSectionB_Results!B.13 Gender (19+)</oddHeader>
    <oddFooter>&amp;R&amp;P</oddFooter>
  </headerFooter>
  <colBreaks count="2" manualBreakCount="2">
    <brk id="10" max="76" man="1"/>
    <brk id="20" max="7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19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4" max="4" width="9.8515625" style="0" bestFit="1" customWidth="1"/>
    <col min="5" max="6" width="9.28125" style="0" bestFit="1" customWidth="1"/>
    <col min="7" max="7" width="18.421875" style="0" customWidth="1"/>
    <col min="8" max="8" width="17.28125" style="0" customWidth="1"/>
    <col min="9" max="9" width="20.140625" style="0" customWidth="1"/>
    <col min="10" max="11" width="3.8515625" style="16" customWidth="1"/>
    <col min="12" max="13" width="9.140625" style="16" customWidth="1"/>
    <col min="14" max="14" width="8.00390625" style="16" customWidth="1"/>
    <col min="15" max="15" width="9.28125" style="16" customWidth="1"/>
    <col min="16" max="16" width="10.28125" style="16" customWidth="1"/>
    <col min="17" max="17" width="9.00390625" style="16" customWidth="1"/>
    <col min="18" max="19" width="9.140625" style="16" customWidth="1"/>
    <col min="20" max="20" width="3.8515625" style="16" customWidth="1"/>
    <col min="21" max="21" width="3.421875" style="16" customWidth="1"/>
    <col min="22" max="22" width="17.8515625" style="0" customWidth="1"/>
    <col min="24" max="24" width="9.8515625" style="0" bestFit="1" customWidth="1"/>
    <col min="25" max="26" width="10.00390625" style="0" customWidth="1"/>
    <col min="27" max="27" width="18.57421875" style="0" customWidth="1"/>
    <col min="28" max="28" width="18.28125" style="0" customWidth="1"/>
    <col min="29" max="29" width="19.8515625" style="0" customWidth="1"/>
    <col min="30" max="30" width="6.28125" style="16" customWidth="1"/>
    <col min="31" max="31" width="6.00390625" style="16" customWidth="1"/>
  </cols>
  <sheetData>
    <row r="2" spans="2:32" ht="12.75">
      <c r="B2" t="s">
        <v>28</v>
      </c>
      <c r="L2" t="s">
        <v>28</v>
      </c>
      <c r="V2" t="s">
        <v>29</v>
      </c>
      <c r="AF2" t="s">
        <v>29</v>
      </c>
    </row>
    <row r="3" spans="2:32" ht="12.75">
      <c r="B3" s="67" t="s">
        <v>47</v>
      </c>
      <c r="G3" s="9" t="s">
        <v>51</v>
      </c>
      <c r="H3" s="4" t="s">
        <v>52</v>
      </c>
      <c r="I3" s="4" t="s">
        <v>27</v>
      </c>
      <c r="L3" s="69" t="s">
        <v>48</v>
      </c>
      <c r="V3" s="67" t="s">
        <v>49</v>
      </c>
      <c r="AA3" s="9" t="s">
        <v>51</v>
      </c>
      <c r="AB3" s="4" t="s">
        <v>52</v>
      </c>
      <c r="AC3" s="4" t="s">
        <v>27</v>
      </c>
      <c r="AF3" s="67" t="s">
        <v>50</v>
      </c>
    </row>
    <row r="4" spans="2:39" ht="12.75">
      <c r="B4" s="2" t="s">
        <v>24</v>
      </c>
      <c r="C4" s="2" t="s">
        <v>32</v>
      </c>
      <c r="D4" s="4" t="s">
        <v>53</v>
      </c>
      <c r="E4" s="4" t="s">
        <v>25</v>
      </c>
      <c r="F4" s="4" t="s">
        <v>26</v>
      </c>
      <c r="G4" s="27" t="str">
        <f>"%1"</f>
        <v>%1</v>
      </c>
      <c r="H4" s="7" t="str">
        <f>"%2"</f>
        <v>%2</v>
      </c>
      <c r="I4" s="8">
        <v>0.03</v>
      </c>
      <c r="L4" s="2" t="s">
        <v>24</v>
      </c>
      <c r="M4" s="2" t="s">
        <v>32</v>
      </c>
      <c r="N4" s="15" t="s">
        <v>53</v>
      </c>
      <c r="O4" s="3"/>
      <c r="P4" s="15" t="s">
        <v>25</v>
      </c>
      <c r="Q4" s="11"/>
      <c r="R4" s="9" t="s">
        <v>26</v>
      </c>
      <c r="S4" s="37"/>
      <c r="V4" s="2" t="s">
        <v>24</v>
      </c>
      <c r="W4" s="2" t="s">
        <v>32</v>
      </c>
      <c r="X4" s="4" t="s">
        <v>53</v>
      </c>
      <c r="Y4" s="4" t="s">
        <v>25</v>
      </c>
      <c r="Z4" s="4" t="s">
        <v>26</v>
      </c>
      <c r="AA4" s="27" t="str">
        <f>"%1"</f>
        <v>%1</v>
      </c>
      <c r="AB4" s="7" t="str">
        <f>"%2"</f>
        <v>%2</v>
      </c>
      <c r="AC4" s="8">
        <v>0.03</v>
      </c>
      <c r="AF4" s="2" t="s">
        <v>24</v>
      </c>
      <c r="AG4" s="2" t="s">
        <v>32</v>
      </c>
      <c r="AH4" s="15" t="s">
        <v>53</v>
      </c>
      <c r="AI4" s="3"/>
      <c r="AJ4" s="15" t="s">
        <v>25</v>
      </c>
      <c r="AK4" s="11"/>
      <c r="AL4" s="9" t="s">
        <v>26</v>
      </c>
      <c r="AM4" s="37"/>
    </row>
    <row r="5" spans="2:39" ht="12.75">
      <c r="B5" s="9" t="s">
        <v>1</v>
      </c>
      <c r="C5" s="9" t="s">
        <v>30</v>
      </c>
      <c r="D5" s="4">
        <v>215484</v>
      </c>
      <c r="E5" s="4">
        <v>151795</v>
      </c>
      <c r="F5" s="4">
        <v>96466</v>
      </c>
      <c r="G5" s="21">
        <f>E5/D5</f>
        <v>0.7044374524326632</v>
      </c>
      <c r="H5" s="28">
        <f>F5/D5</f>
        <v>0.4476712888195875</v>
      </c>
      <c r="I5" s="28">
        <f>F5/E5</f>
        <v>0.635501828123456</v>
      </c>
      <c r="L5" s="4" t="s">
        <v>38</v>
      </c>
      <c r="M5" s="9" t="s">
        <v>30</v>
      </c>
      <c r="N5" s="4">
        <f>D5</f>
        <v>215484</v>
      </c>
      <c r="O5" s="46">
        <f>N5/N$7</f>
        <v>0.5240535328208333</v>
      </c>
      <c r="P5" s="4">
        <f>E5</f>
        <v>151795</v>
      </c>
      <c r="Q5" s="23">
        <f>P5/P$7</f>
        <v>0.5360466142844531</v>
      </c>
      <c r="R5" s="4">
        <f>F5</f>
        <v>96466</v>
      </c>
      <c r="S5" s="24">
        <f>R5/R$7</f>
        <v>0.5609760352638098</v>
      </c>
      <c r="V5" s="4" t="s">
        <v>1</v>
      </c>
      <c r="W5" s="9" t="s">
        <v>30</v>
      </c>
      <c r="X5" s="4">
        <v>184768</v>
      </c>
      <c r="Y5" s="4">
        <v>144336</v>
      </c>
      <c r="Z5" s="4">
        <v>96466</v>
      </c>
      <c r="AA5" s="21">
        <f>Y5/X5</f>
        <v>0.7811742293037756</v>
      </c>
      <c r="AB5" s="28">
        <f>Z5/X5</f>
        <v>0.5220925701420159</v>
      </c>
      <c r="AC5" s="28">
        <f>Z5/Y5</f>
        <v>0.6683433100543177</v>
      </c>
      <c r="AF5" s="4" t="s">
        <v>38</v>
      </c>
      <c r="AG5" s="9" t="s">
        <v>30</v>
      </c>
      <c r="AH5" s="4">
        <f>X5</f>
        <v>184768</v>
      </c>
      <c r="AI5" s="46">
        <f>AH5/AH$7</f>
        <v>0.5299663550758517</v>
      </c>
      <c r="AJ5" s="4">
        <f>Y5</f>
        <v>144336</v>
      </c>
      <c r="AK5" s="23">
        <f>AJ5/AJ$7</f>
        <v>0.5380171019181881</v>
      </c>
      <c r="AL5" s="4">
        <f>Z5</f>
        <v>96466</v>
      </c>
      <c r="AM5" s="24">
        <f>AL5/AL$7</f>
        <v>0.5609760352638098</v>
      </c>
    </row>
    <row r="6" spans="2:39" ht="12.75">
      <c r="B6" s="20"/>
      <c r="C6" s="20" t="s">
        <v>31</v>
      </c>
      <c r="D6" s="5">
        <v>195703</v>
      </c>
      <c r="E6" s="5">
        <v>131380</v>
      </c>
      <c r="F6" s="5">
        <v>75495</v>
      </c>
      <c r="G6" s="23">
        <f aca="true" t="shared" si="0" ref="G6:G14">E6/D6</f>
        <v>0.6713233828812026</v>
      </c>
      <c r="H6" s="29">
        <f aca="true" t="shared" si="1" ref="H6:H14">F6/D6</f>
        <v>0.385763120647103</v>
      </c>
      <c r="I6" s="29">
        <f aca="true" t="shared" si="2" ref="I6:I14">F6/E6</f>
        <v>0.5746308418328513</v>
      </c>
      <c r="L6" s="5"/>
      <c r="M6" s="20" t="s">
        <v>31</v>
      </c>
      <c r="N6" s="6">
        <f>D6</f>
        <v>195703</v>
      </c>
      <c r="O6" s="47">
        <f>N6/N$7</f>
        <v>0.47594646717916667</v>
      </c>
      <c r="P6" s="6">
        <f>E6</f>
        <v>131380</v>
      </c>
      <c r="Q6" s="23">
        <f>P6/P$7</f>
        <v>0.46395338571554695</v>
      </c>
      <c r="R6" s="6">
        <f>F6</f>
        <v>75495</v>
      </c>
      <c r="S6" s="24">
        <f>R6/R$7</f>
        <v>0.4390239647361902</v>
      </c>
      <c r="V6" s="5"/>
      <c r="W6" s="20" t="s">
        <v>31</v>
      </c>
      <c r="X6" s="5">
        <v>163873</v>
      </c>
      <c r="Y6" s="5">
        <v>123938</v>
      </c>
      <c r="Z6" s="5">
        <v>75495</v>
      </c>
      <c r="AA6" s="23">
        <f aca="true" t="shared" si="3" ref="AA6:AA14">Y6/X6</f>
        <v>0.7563051875537764</v>
      </c>
      <c r="AB6" s="29">
        <f aca="true" t="shared" si="4" ref="AB6:AB14">Z6/X6</f>
        <v>0.4606921213378653</v>
      </c>
      <c r="AC6" s="29">
        <f aca="true" t="shared" si="5" ref="AC6:AC14">Z6/Y6</f>
        <v>0.6091352127676741</v>
      </c>
      <c r="AF6" s="5"/>
      <c r="AG6" s="20" t="s">
        <v>31</v>
      </c>
      <c r="AH6" s="6">
        <f>X6</f>
        <v>163873</v>
      </c>
      <c r="AI6" s="47">
        <f>AH6/AH$7</f>
        <v>0.47003364492414834</v>
      </c>
      <c r="AJ6" s="6">
        <f>Y6</f>
        <v>123938</v>
      </c>
      <c r="AK6" s="23">
        <f>AJ6/AJ$7</f>
        <v>0.46198289808181187</v>
      </c>
      <c r="AL6" s="6">
        <f>Z6</f>
        <v>75495</v>
      </c>
      <c r="AM6" s="24">
        <f>AL6/AL$7</f>
        <v>0.4390239647361902</v>
      </c>
    </row>
    <row r="7" spans="2:39" ht="12.75">
      <c r="B7" s="9" t="s">
        <v>9</v>
      </c>
      <c r="C7" s="9" t="s">
        <v>30</v>
      </c>
      <c r="D7" s="4">
        <v>237914</v>
      </c>
      <c r="E7" s="4">
        <v>180838</v>
      </c>
      <c r="F7" s="4">
        <v>124297</v>
      </c>
      <c r="G7" s="21">
        <f t="shared" si="0"/>
        <v>0.7600981867397463</v>
      </c>
      <c r="H7" s="28">
        <f t="shared" si="1"/>
        <v>0.5224450851988534</v>
      </c>
      <c r="I7" s="28">
        <f t="shared" si="2"/>
        <v>0.6873389442484433</v>
      </c>
      <c r="L7" s="6"/>
      <c r="M7" s="38" t="s">
        <v>39</v>
      </c>
      <c r="N7" s="45">
        <f>SUM(N5:N6)</f>
        <v>411187</v>
      </c>
      <c r="O7" s="39">
        <f>N7/N$7</f>
        <v>1</v>
      </c>
      <c r="P7" s="45">
        <f>SUM(P5:P6)</f>
        <v>283175</v>
      </c>
      <c r="Q7" s="40">
        <f>P7/P$7</f>
        <v>1</v>
      </c>
      <c r="R7" s="70">
        <f>SUM(R5:R6)</f>
        <v>171961</v>
      </c>
      <c r="S7" s="40">
        <f>R7/R$7</f>
        <v>1</v>
      </c>
      <c r="V7" s="4" t="s">
        <v>9</v>
      </c>
      <c r="W7" s="9" t="s">
        <v>30</v>
      </c>
      <c r="X7" s="4">
        <v>213994</v>
      </c>
      <c r="Y7" s="4">
        <v>175439</v>
      </c>
      <c r="Z7" s="4">
        <v>124297</v>
      </c>
      <c r="AA7" s="21">
        <f t="shared" si="3"/>
        <v>0.819831397141976</v>
      </c>
      <c r="AB7" s="28">
        <f t="shared" si="4"/>
        <v>0.5808433881323776</v>
      </c>
      <c r="AC7" s="28">
        <f t="shared" si="5"/>
        <v>0.7084912704700779</v>
      </c>
      <c r="AF7" s="6"/>
      <c r="AG7" s="38" t="s">
        <v>39</v>
      </c>
      <c r="AH7" s="45">
        <f>SUM(AH5:AH6)</f>
        <v>348641</v>
      </c>
      <c r="AI7" s="39">
        <f>AH7/AH$7</f>
        <v>1</v>
      </c>
      <c r="AJ7" s="45">
        <f>SUM(AJ5:AJ6)</f>
        <v>268274</v>
      </c>
      <c r="AK7" s="40">
        <f>AJ7/AJ$7</f>
        <v>1</v>
      </c>
      <c r="AL7" s="45">
        <f>SUM(AL5:AL6)</f>
        <v>171961</v>
      </c>
      <c r="AM7" s="40">
        <f>AL7/AL$7</f>
        <v>1</v>
      </c>
    </row>
    <row r="8" spans="2:39" ht="12.75">
      <c r="B8" s="18"/>
      <c r="C8" s="18" t="s">
        <v>31</v>
      </c>
      <c r="D8" s="6">
        <v>213984</v>
      </c>
      <c r="E8" s="6">
        <v>156465</v>
      </c>
      <c r="F8" s="6">
        <v>94403</v>
      </c>
      <c r="G8" s="25">
        <f t="shared" si="0"/>
        <v>0.7311995289367429</v>
      </c>
      <c r="H8" s="30">
        <f t="shared" si="1"/>
        <v>0.44116849857933305</v>
      </c>
      <c r="I8" s="30">
        <f t="shared" si="2"/>
        <v>0.6033489917873007</v>
      </c>
      <c r="L8" s="4" t="s">
        <v>40</v>
      </c>
      <c r="M8" s="9" t="s">
        <v>30</v>
      </c>
      <c r="N8" s="4">
        <f>D7</f>
        <v>237914</v>
      </c>
      <c r="O8" s="21">
        <f>N8/N$10</f>
        <v>0.5264772138845492</v>
      </c>
      <c r="P8" s="4">
        <f>E7</f>
        <v>180838</v>
      </c>
      <c r="Q8" s="21">
        <f>P8/P$10</f>
        <v>0.5361292369175489</v>
      </c>
      <c r="R8" s="4">
        <f>F7</f>
        <v>124297</v>
      </c>
      <c r="S8" s="22">
        <f>R8/R$10</f>
        <v>0.5683447645176041</v>
      </c>
      <c r="V8" s="6"/>
      <c r="W8" s="18" t="s">
        <v>31</v>
      </c>
      <c r="X8" s="6">
        <v>188787</v>
      </c>
      <c r="Y8" s="6">
        <v>151168</v>
      </c>
      <c r="Z8" s="6">
        <v>94403</v>
      </c>
      <c r="AA8" s="25">
        <f t="shared" si="3"/>
        <v>0.8007331013258329</v>
      </c>
      <c r="AB8" s="30">
        <f t="shared" si="4"/>
        <v>0.5000503212615275</v>
      </c>
      <c r="AC8" s="30">
        <f t="shared" si="5"/>
        <v>0.624490632938188</v>
      </c>
      <c r="AF8" s="4" t="s">
        <v>40</v>
      </c>
      <c r="AG8" s="9" t="s">
        <v>30</v>
      </c>
      <c r="AH8" s="4">
        <f>X7</f>
        <v>213994</v>
      </c>
      <c r="AI8" s="21">
        <f>AH8/AH$10</f>
        <v>0.5312911979462785</v>
      </c>
      <c r="AJ8" s="4">
        <f>Y7</f>
        <v>175439</v>
      </c>
      <c r="AK8" s="21">
        <f>AJ8/AJ$10</f>
        <v>0.5371562765035655</v>
      </c>
      <c r="AL8" s="4">
        <f>Z7</f>
        <v>124297</v>
      </c>
      <c r="AM8" s="22">
        <f>AL8/AL$10</f>
        <v>0.5683447645176041</v>
      </c>
    </row>
    <row r="9" spans="2:39" ht="12.75">
      <c r="B9" s="20" t="s">
        <v>10</v>
      </c>
      <c r="C9" s="20" t="s">
        <v>30</v>
      </c>
      <c r="D9" s="5">
        <v>327193</v>
      </c>
      <c r="E9" s="5">
        <v>253333</v>
      </c>
      <c r="F9" s="5">
        <v>190065</v>
      </c>
      <c r="G9" s="23">
        <f t="shared" si="0"/>
        <v>0.7742616743023231</v>
      </c>
      <c r="H9" s="29">
        <f t="shared" si="1"/>
        <v>0.5808956793085427</v>
      </c>
      <c r="I9" s="29">
        <f t="shared" si="2"/>
        <v>0.7502575661283765</v>
      </c>
      <c r="L9" s="5"/>
      <c r="M9" s="20" t="s">
        <v>31</v>
      </c>
      <c r="N9" s="6">
        <f>D8</f>
        <v>213984</v>
      </c>
      <c r="O9" s="23">
        <f>N9/N$10</f>
        <v>0.47352278611545084</v>
      </c>
      <c r="P9" s="6">
        <f>E8</f>
        <v>156465</v>
      </c>
      <c r="Q9" s="23">
        <f>P9/P$10</f>
        <v>0.46387076308245107</v>
      </c>
      <c r="R9" s="6">
        <f>F8</f>
        <v>94403</v>
      </c>
      <c r="S9" s="24">
        <f>R9/R$10</f>
        <v>0.431655235482396</v>
      </c>
      <c r="V9" s="5" t="s">
        <v>10</v>
      </c>
      <c r="W9" s="20" t="s">
        <v>30</v>
      </c>
      <c r="X9" s="5">
        <v>300317</v>
      </c>
      <c r="Y9" s="5">
        <v>244962</v>
      </c>
      <c r="Z9" s="5">
        <v>190065</v>
      </c>
      <c r="AA9" s="23">
        <f t="shared" si="3"/>
        <v>0.8156781001408512</v>
      </c>
      <c r="AB9" s="29">
        <f t="shared" si="4"/>
        <v>0.6328812554733831</v>
      </c>
      <c r="AC9" s="29">
        <f t="shared" si="5"/>
        <v>0.7758958532343793</v>
      </c>
      <c r="AF9" s="5"/>
      <c r="AG9" s="20" t="s">
        <v>31</v>
      </c>
      <c r="AH9" s="6">
        <f>X8</f>
        <v>188787</v>
      </c>
      <c r="AI9" s="23">
        <f>AH9/AH$10</f>
        <v>0.4687088020537215</v>
      </c>
      <c r="AJ9" s="6">
        <f>Y8</f>
        <v>151168</v>
      </c>
      <c r="AK9" s="23">
        <f>AJ9/AJ$10</f>
        <v>0.46284372349643454</v>
      </c>
      <c r="AL9" s="6">
        <f>Z8</f>
        <v>94403</v>
      </c>
      <c r="AM9" s="24">
        <f>AL9/AL$10</f>
        <v>0.431655235482396</v>
      </c>
    </row>
    <row r="10" spans="2:39" ht="12.75">
      <c r="B10" s="20"/>
      <c r="C10" s="20" t="s">
        <v>31</v>
      </c>
      <c r="D10" s="5">
        <v>269027</v>
      </c>
      <c r="E10" s="5">
        <v>200538</v>
      </c>
      <c r="F10" s="5">
        <v>137174</v>
      </c>
      <c r="G10" s="23">
        <f t="shared" si="0"/>
        <v>0.7454196047236894</v>
      </c>
      <c r="H10" s="29">
        <f t="shared" si="1"/>
        <v>0.5098893419619592</v>
      </c>
      <c r="I10" s="29">
        <f t="shared" si="2"/>
        <v>0.6840299594091893</v>
      </c>
      <c r="L10" s="6"/>
      <c r="M10" s="38" t="s">
        <v>39</v>
      </c>
      <c r="N10" s="41">
        <f>SUM(N8:N9)</f>
        <v>451898</v>
      </c>
      <c r="O10" s="40">
        <f>N10/N$10</f>
        <v>1</v>
      </c>
      <c r="P10" s="41">
        <f>SUM(P8:P9)</f>
        <v>337303</v>
      </c>
      <c r="Q10" s="40">
        <f>P10/P$10</f>
        <v>1</v>
      </c>
      <c r="R10" s="70">
        <f>SUM(R8:R9)</f>
        <v>218700</v>
      </c>
      <c r="S10" s="40">
        <f>R10/R$10</f>
        <v>1</v>
      </c>
      <c r="V10" s="5"/>
      <c r="W10" s="20" t="s">
        <v>31</v>
      </c>
      <c r="X10" s="5">
        <v>240805</v>
      </c>
      <c r="Y10" s="5">
        <v>191436</v>
      </c>
      <c r="Z10" s="5">
        <v>137174</v>
      </c>
      <c r="AA10" s="23">
        <f t="shared" si="3"/>
        <v>0.794983492867673</v>
      </c>
      <c r="AB10" s="29">
        <f t="shared" si="4"/>
        <v>0.5696476402068064</v>
      </c>
      <c r="AC10" s="29">
        <f t="shared" si="5"/>
        <v>0.7165527904887273</v>
      </c>
      <c r="AF10" s="6"/>
      <c r="AG10" s="38" t="s">
        <v>39</v>
      </c>
      <c r="AH10" s="41">
        <f>SUM(AH8:AH9)</f>
        <v>402781</v>
      </c>
      <c r="AI10" s="40">
        <f>AH10/AH$10</f>
        <v>1</v>
      </c>
      <c r="AJ10" s="41">
        <f>SUM(AJ8:AJ9)</f>
        <v>326607</v>
      </c>
      <c r="AK10" s="40">
        <f>AJ10/AJ$10</f>
        <v>1</v>
      </c>
      <c r="AL10" s="45">
        <f>SUM(AL8:AL9)</f>
        <v>218700</v>
      </c>
      <c r="AM10" s="40">
        <f>AL10/AL$10</f>
        <v>1</v>
      </c>
    </row>
    <row r="11" spans="2:39" ht="12.75">
      <c r="B11" s="9" t="s">
        <v>11</v>
      </c>
      <c r="C11" s="9" t="s">
        <v>30</v>
      </c>
      <c r="D11" s="4">
        <v>425508</v>
      </c>
      <c r="E11" s="4">
        <v>310742</v>
      </c>
      <c r="F11" s="4">
        <v>240744</v>
      </c>
      <c r="G11" s="21">
        <f t="shared" si="0"/>
        <v>0.7302847420025005</v>
      </c>
      <c r="H11" s="28">
        <f t="shared" si="1"/>
        <v>0.5657801968470628</v>
      </c>
      <c r="I11" s="28">
        <f t="shared" si="2"/>
        <v>0.7747391726898842</v>
      </c>
      <c r="L11" s="5" t="s">
        <v>41</v>
      </c>
      <c r="M11" s="4" t="s">
        <v>30</v>
      </c>
      <c r="N11" s="16">
        <f>D9</f>
        <v>327193</v>
      </c>
      <c r="O11" s="29">
        <f>N11/N$13</f>
        <v>0.5487789742041528</v>
      </c>
      <c r="P11" s="5">
        <f>E9</f>
        <v>253333</v>
      </c>
      <c r="Q11" s="43">
        <f>P11/P$13</f>
        <v>0.5581607989935466</v>
      </c>
      <c r="R11" s="4">
        <f>F9</f>
        <v>190065</v>
      </c>
      <c r="S11" s="24">
        <f>R11/R$13</f>
        <v>0.5808140227784585</v>
      </c>
      <c r="V11" s="4" t="s">
        <v>11</v>
      </c>
      <c r="W11" s="9" t="s">
        <v>30</v>
      </c>
      <c r="X11" s="4">
        <v>370556</v>
      </c>
      <c r="Y11" s="4">
        <v>304558</v>
      </c>
      <c r="Z11" s="4">
        <v>240744</v>
      </c>
      <c r="AA11" s="21">
        <f t="shared" si="3"/>
        <v>0.8218946663932037</v>
      </c>
      <c r="AB11" s="28">
        <f t="shared" si="4"/>
        <v>0.6496831787907901</v>
      </c>
      <c r="AC11" s="28">
        <f t="shared" si="5"/>
        <v>0.7904701239172834</v>
      </c>
      <c r="AF11" s="5" t="s">
        <v>41</v>
      </c>
      <c r="AG11" s="4" t="s">
        <v>30</v>
      </c>
      <c r="AH11" s="16">
        <f>X9</f>
        <v>300317</v>
      </c>
      <c r="AI11" s="29">
        <f>AH11/AH$13</f>
        <v>0.5549894478509467</v>
      </c>
      <c r="AJ11" s="5">
        <f>Y9</f>
        <v>244962</v>
      </c>
      <c r="AK11" s="43">
        <f>AJ11/AJ$13</f>
        <v>0.5613270454951672</v>
      </c>
      <c r="AL11" s="4">
        <f>Z9</f>
        <v>190065</v>
      </c>
      <c r="AM11" s="24">
        <f>AL11/AL$13</f>
        <v>0.5808140227784585</v>
      </c>
    </row>
    <row r="12" spans="2:39" ht="12.75">
      <c r="B12" s="18"/>
      <c r="C12" s="18" t="s">
        <v>31</v>
      </c>
      <c r="D12" s="6">
        <v>379493</v>
      </c>
      <c r="E12" s="6">
        <v>253091</v>
      </c>
      <c r="F12" s="6">
        <v>182328</v>
      </c>
      <c r="G12" s="25">
        <f t="shared" si="0"/>
        <v>0.6669187573947346</v>
      </c>
      <c r="H12" s="30">
        <f t="shared" si="1"/>
        <v>0.48045154983095867</v>
      </c>
      <c r="I12" s="30">
        <f t="shared" si="2"/>
        <v>0.7204049136476603</v>
      </c>
      <c r="L12" s="5"/>
      <c r="M12" s="5" t="s">
        <v>31</v>
      </c>
      <c r="N12" s="16">
        <f>D10</f>
        <v>269027</v>
      </c>
      <c r="O12" s="29">
        <f>N12/N$13</f>
        <v>0.45122102579584716</v>
      </c>
      <c r="P12" s="5">
        <f>E10</f>
        <v>200538</v>
      </c>
      <c r="Q12" s="43">
        <f>P12/P$13</f>
        <v>0.44183920100645335</v>
      </c>
      <c r="R12" s="6">
        <f>F10</f>
        <v>137174</v>
      </c>
      <c r="S12" s="24">
        <f>R12/R$13</f>
        <v>0.41918597722154144</v>
      </c>
      <c r="V12" s="6"/>
      <c r="W12" s="18" t="s">
        <v>31</v>
      </c>
      <c r="X12" s="6">
        <v>308786</v>
      </c>
      <c r="Y12" s="6">
        <v>246892</v>
      </c>
      <c r="Z12" s="6">
        <v>182328</v>
      </c>
      <c r="AA12" s="25">
        <f t="shared" si="3"/>
        <v>0.7995569747333104</v>
      </c>
      <c r="AB12" s="30">
        <f t="shared" si="4"/>
        <v>0.5904671843930748</v>
      </c>
      <c r="AC12" s="30">
        <f t="shared" si="5"/>
        <v>0.7384929442833303</v>
      </c>
      <c r="AF12" s="5"/>
      <c r="AG12" s="5" t="s">
        <v>31</v>
      </c>
      <c r="AH12" s="16">
        <f>X10</f>
        <v>240805</v>
      </c>
      <c r="AI12" s="29">
        <f>AH12/AH$13</f>
        <v>0.4450105521490533</v>
      </c>
      <c r="AJ12" s="5">
        <f>Y10</f>
        <v>191436</v>
      </c>
      <c r="AK12" s="43">
        <f>AJ12/AJ$13</f>
        <v>0.43867295450483274</v>
      </c>
      <c r="AL12" s="6">
        <f>Z10</f>
        <v>137174</v>
      </c>
      <c r="AM12" s="24">
        <f>AL12/AL$13</f>
        <v>0.41918597722154144</v>
      </c>
    </row>
    <row r="13" spans="2:39" ht="12.75">
      <c r="B13" s="20" t="s">
        <v>12</v>
      </c>
      <c r="C13" s="20" t="s">
        <v>30</v>
      </c>
      <c r="D13" s="5">
        <v>497614</v>
      </c>
      <c r="E13" s="5">
        <v>371752</v>
      </c>
      <c r="F13" s="5">
        <v>304498</v>
      </c>
      <c r="G13" s="23">
        <f t="shared" si="0"/>
        <v>0.7470690133316185</v>
      </c>
      <c r="H13" s="29">
        <f t="shared" si="1"/>
        <v>0.6119160634548063</v>
      </c>
      <c r="I13" s="29">
        <f t="shared" si="2"/>
        <v>0.8190890701327767</v>
      </c>
      <c r="L13" s="5"/>
      <c r="M13" s="38" t="s">
        <v>39</v>
      </c>
      <c r="N13" s="44">
        <f>SUM(N11:N12)</f>
        <v>596220</v>
      </c>
      <c r="O13" s="40">
        <f>N13/N$13</f>
        <v>1</v>
      </c>
      <c r="P13" s="44">
        <f>SUM(P11:P12)</f>
        <v>453871</v>
      </c>
      <c r="Q13" s="40">
        <f>P13/P$13</f>
        <v>1</v>
      </c>
      <c r="R13" s="70">
        <f>SUM(R11:R12)</f>
        <v>327239</v>
      </c>
      <c r="S13" s="40">
        <f>R13/R$13</f>
        <v>1</v>
      </c>
      <c r="V13" s="5" t="s">
        <v>12</v>
      </c>
      <c r="W13" s="20" t="s">
        <v>30</v>
      </c>
      <c r="X13" s="5">
        <v>440187</v>
      </c>
      <c r="Y13" s="5">
        <v>366118</v>
      </c>
      <c r="Z13" s="5">
        <v>304498</v>
      </c>
      <c r="AA13" s="23">
        <f t="shared" si="3"/>
        <v>0.8317328771635691</v>
      </c>
      <c r="AB13" s="29">
        <f t="shared" si="4"/>
        <v>0.6917469166513323</v>
      </c>
      <c r="AC13" s="29">
        <f t="shared" si="5"/>
        <v>0.8316936069791706</v>
      </c>
      <c r="AF13" s="5"/>
      <c r="AG13" s="38" t="s">
        <v>39</v>
      </c>
      <c r="AH13" s="44">
        <f>SUM(AH11:AH12)</f>
        <v>541122</v>
      </c>
      <c r="AI13" s="40">
        <f>AH13/AH$13</f>
        <v>1</v>
      </c>
      <c r="AJ13" s="44">
        <f>SUM(AJ11:AJ12)</f>
        <v>436398</v>
      </c>
      <c r="AK13" s="40">
        <f>AJ13/AJ$13</f>
        <v>1</v>
      </c>
      <c r="AL13" s="45">
        <f>SUM(AL11:AL12)</f>
        <v>327239</v>
      </c>
      <c r="AM13" s="40">
        <f>AL13/AL$13</f>
        <v>1</v>
      </c>
    </row>
    <row r="14" spans="2:39" ht="12.75">
      <c r="B14" s="18"/>
      <c r="C14" s="18" t="s">
        <v>31</v>
      </c>
      <c r="D14" s="6">
        <v>437182</v>
      </c>
      <c r="E14" s="6">
        <v>300507</v>
      </c>
      <c r="F14" s="6">
        <v>234617</v>
      </c>
      <c r="G14" s="25">
        <f t="shared" si="0"/>
        <v>0.6873727646609421</v>
      </c>
      <c r="H14" s="30">
        <f t="shared" si="1"/>
        <v>0.5366575019099596</v>
      </c>
      <c r="I14" s="30">
        <f t="shared" si="2"/>
        <v>0.7807372207635762</v>
      </c>
      <c r="L14" s="4" t="s">
        <v>42</v>
      </c>
      <c r="M14" s="9" t="s">
        <v>30</v>
      </c>
      <c r="N14" s="4">
        <f>D11</f>
        <v>425508</v>
      </c>
      <c r="O14" s="21">
        <f>N14/N$16</f>
        <v>0.5285807098376275</v>
      </c>
      <c r="P14" s="4">
        <f>E11</f>
        <v>310742</v>
      </c>
      <c r="Q14" s="21">
        <f>P14/P$16</f>
        <v>0.5511241803867457</v>
      </c>
      <c r="R14" s="4">
        <f>F11</f>
        <v>240744</v>
      </c>
      <c r="S14" s="22">
        <f>R14/R$16</f>
        <v>0.5690378942591332</v>
      </c>
      <c r="V14" s="6"/>
      <c r="W14" s="18" t="s">
        <v>31</v>
      </c>
      <c r="X14" s="6">
        <v>362845</v>
      </c>
      <c r="Y14" s="6">
        <v>294939</v>
      </c>
      <c r="Z14" s="6">
        <v>234617</v>
      </c>
      <c r="AA14" s="25">
        <f t="shared" si="3"/>
        <v>0.8128512174620017</v>
      </c>
      <c r="AB14" s="30">
        <f t="shared" si="4"/>
        <v>0.6466039217847841</v>
      </c>
      <c r="AC14" s="30">
        <f t="shared" si="5"/>
        <v>0.7954763527373457</v>
      </c>
      <c r="AF14" s="4" t="s">
        <v>42</v>
      </c>
      <c r="AG14" s="9" t="s">
        <v>30</v>
      </c>
      <c r="AH14" s="4">
        <f>X11</f>
        <v>370556</v>
      </c>
      <c r="AI14" s="21">
        <f>AH14/AH$16</f>
        <v>0.5454631098916304</v>
      </c>
      <c r="AJ14" s="4">
        <f>Y11</f>
        <v>304558</v>
      </c>
      <c r="AK14" s="21">
        <f>AJ14/AJ$16</f>
        <v>0.5522857920029014</v>
      </c>
      <c r="AL14" s="4">
        <f>Z11</f>
        <v>240744</v>
      </c>
      <c r="AM14" s="22">
        <f>AL14/AL$16</f>
        <v>0.5690378942591332</v>
      </c>
    </row>
    <row r="15" spans="4:39" ht="12.75">
      <c r="D15" s="6">
        <f>SUM(D5:D14)</f>
        <v>3199102</v>
      </c>
      <c r="L15" s="5"/>
      <c r="M15" s="20" t="s">
        <v>31</v>
      </c>
      <c r="N15" s="6">
        <f>D12</f>
        <v>379493</v>
      </c>
      <c r="O15" s="23">
        <f>N15/N$16</f>
        <v>0.4714192901623725</v>
      </c>
      <c r="P15" s="6">
        <f>E12</f>
        <v>253091</v>
      </c>
      <c r="Q15" s="23">
        <f>P15/P$16</f>
        <v>0.4488758196132543</v>
      </c>
      <c r="R15" s="6">
        <f>F12</f>
        <v>182328</v>
      </c>
      <c r="S15" s="24">
        <f>R15/R$16</f>
        <v>0.4309621057408668</v>
      </c>
      <c r="X15" s="6">
        <f>SUM(X5:X14)</f>
        <v>2774918</v>
      </c>
      <c r="AF15" s="5"/>
      <c r="AG15" s="20" t="s">
        <v>31</v>
      </c>
      <c r="AH15" s="6">
        <f>X12</f>
        <v>308786</v>
      </c>
      <c r="AI15" s="23">
        <f>AH15/AH$16</f>
        <v>0.45453689010836956</v>
      </c>
      <c r="AJ15" s="6">
        <f>Y12</f>
        <v>246892</v>
      </c>
      <c r="AK15" s="23">
        <f>AJ15/AJ$16</f>
        <v>0.44771420799709855</v>
      </c>
      <c r="AL15" s="6">
        <f>Z12</f>
        <v>182328</v>
      </c>
      <c r="AM15" s="24">
        <f>AL15/AL$16</f>
        <v>0.4309621057408668</v>
      </c>
    </row>
    <row r="16" spans="12:39" ht="12.75">
      <c r="L16" s="6"/>
      <c r="M16" s="38" t="s">
        <v>39</v>
      </c>
      <c r="N16" s="41">
        <f>SUM(N14:N15)</f>
        <v>805001</v>
      </c>
      <c r="O16" s="40">
        <f>N16/N$16</f>
        <v>1</v>
      </c>
      <c r="P16" s="41">
        <f>SUM(P14:P15)</f>
        <v>563833</v>
      </c>
      <c r="Q16" s="40">
        <f>P16/P$16</f>
        <v>1</v>
      </c>
      <c r="R16" s="70">
        <f>SUM(R14:R15)</f>
        <v>423072</v>
      </c>
      <c r="S16" s="40">
        <f>R16/R$16</f>
        <v>1</v>
      </c>
      <c r="AF16" s="6"/>
      <c r="AG16" s="38" t="s">
        <v>39</v>
      </c>
      <c r="AH16" s="41">
        <f>SUM(AH14:AH15)</f>
        <v>679342</v>
      </c>
      <c r="AI16" s="40">
        <f>AH16/AH$16</f>
        <v>1</v>
      </c>
      <c r="AJ16" s="41">
        <f>SUM(AJ14:AJ15)</f>
        <v>551450</v>
      </c>
      <c r="AK16" s="40">
        <f>AJ16/AJ$16</f>
        <v>1</v>
      </c>
      <c r="AL16" s="45">
        <f>SUM(AL14:AL15)</f>
        <v>423072</v>
      </c>
      <c r="AM16" s="40">
        <f>AL16/AL$16</f>
        <v>1</v>
      </c>
    </row>
    <row r="17" spans="12:39" ht="12.75">
      <c r="L17" s="5" t="s">
        <v>43</v>
      </c>
      <c r="M17" s="4" t="s">
        <v>30</v>
      </c>
      <c r="N17" s="4">
        <f>D13</f>
        <v>497614</v>
      </c>
      <c r="O17" s="29">
        <f>N17/N$19</f>
        <v>0.5323236299684637</v>
      </c>
      <c r="P17" s="4">
        <f>E13</f>
        <v>371752</v>
      </c>
      <c r="Q17" s="43">
        <f>P17/P$19</f>
        <v>0.5529892496790672</v>
      </c>
      <c r="R17" s="4">
        <f>F13</f>
        <v>304498</v>
      </c>
      <c r="S17" s="24">
        <f>R17/R$19</f>
        <v>0.564810847407325</v>
      </c>
      <c r="AF17" s="5" t="s">
        <v>43</v>
      </c>
      <c r="AG17" s="4" t="s">
        <v>30</v>
      </c>
      <c r="AH17" s="4">
        <f>X13</f>
        <v>440187</v>
      </c>
      <c r="AI17" s="29">
        <f>AH17/AH$19</f>
        <v>0.5481562378585162</v>
      </c>
      <c r="AJ17" s="4">
        <f>Y13</f>
        <v>366118</v>
      </c>
      <c r="AK17" s="43">
        <f>AJ17/AJ$19</f>
        <v>0.5538372636550252</v>
      </c>
      <c r="AL17" s="4">
        <f>Z13</f>
        <v>304498</v>
      </c>
      <c r="AM17" s="24">
        <f>AL17/AL$19</f>
        <v>0.564810847407325</v>
      </c>
    </row>
    <row r="18" spans="12:39" ht="12.75">
      <c r="L18" s="5"/>
      <c r="M18" s="5" t="s">
        <v>31</v>
      </c>
      <c r="N18" s="6">
        <f>D14</f>
        <v>437182</v>
      </c>
      <c r="O18" s="29">
        <f>N18/N$19</f>
        <v>0.4676763700315363</v>
      </c>
      <c r="P18" s="6">
        <f>E14</f>
        <v>300507</v>
      </c>
      <c r="Q18" s="48">
        <f>P18/P$19</f>
        <v>0.44701075032093285</v>
      </c>
      <c r="R18" s="6">
        <f>F14</f>
        <v>234617</v>
      </c>
      <c r="S18" s="24">
        <f>R18/R$19</f>
        <v>0.43518915259267504</v>
      </c>
      <c r="AF18" s="5"/>
      <c r="AG18" s="5" t="s">
        <v>31</v>
      </c>
      <c r="AH18" s="6">
        <f>X14</f>
        <v>362845</v>
      </c>
      <c r="AI18" s="29">
        <f>AH18/AH$19</f>
        <v>0.45184376214148375</v>
      </c>
      <c r="AJ18" s="6">
        <f>Y14</f>
        <v>294939</v>
      </c>
      <c r="AK18" s="48">
        <f>AJ18/AJ$19</f>
        <v>0.4461627363449748</v>
      </c>
      <c r="AL18" s="6">
        <f>Z14</f>
        <v>234617</v>
      </c>
      <c r="AM18" s="24">
        <f>AL18/AL$19</f>
        <v>0.43518915259267504</v>
      </c>
    </row>
    <row r="19" spans="12:39" ht="12.75">
      <c r="L19" s="6"/>
      <c r="M19" s="38" t="s">
        <v>39</v>
      </c>
      <c r="N19" s="41">
        <f>SUM(N17:N18)</f>
        <v>934796</v>
      </c>
      <c r="O19" s="40">
        <f>N19/N$19</f>
        <v>1</v>
      </c>
      <c r="P19" s="41">
        <f>SUM(P17:P18)</f>
        <v>672259</v>
      </c>
      <c r="Q19" s="42">
        <f>P19/P$19</f>
        <v>1</v>
      </c>
      <c r="R19" s="71">
        <f>SUM(R17:R18)</f>
        <v>539115</v>
      </c>
      <c r="S19" s="40">
        <f>R19/R$19</f>
        <v>1</v>
      </c>
      <c r="AF19" s="6"/>
      <c r="AG19" s="38" t="s">
        <v>39</v>
      </c>
      <c r="AH19" s="41">
        <f>SUM(AH17:AH18)</f>
        <v>803032</v>
      </c>
      <c r="AI19" s="40">
        <f>AH19/AH$19</f>
        <v>1</v>
      </c>
      <c r="AJ19" s="41">
        <f>SUM(AJ17:AJ18)</f>
        <v>661057</v>
      </c>
      <c r="AK19" s="42">
        <f>AJ19/AJ$19</f>
        <v>1</v>
      </c>
      <c r="AL19" s="41">
        <f>SUM(AL17:AL18)</f>
        <v>539115</v>
      </c>
      <c r="AM19" s="40">
        <f>AL19/AL$19</f>
        <v>1</v>
      </c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73" r:id="rId2"/>
  <headerFooter alignWithMargins="0">
    <oddHeader>&amp;LSectionB_Results!B.2 Gender</oddHeader>
    <oddFooter>&amp;R&amp;P</oddFooter>
  </headerFooter>
  <colBreaks count="2" manualBreakCount="2">
    <brk id="10" max="76" man="1"/>
    <brk id="20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7"/>
  <sheetViews>
    <sheetView zoomScale="70" zoomScaleNormal="70" zoomScaleSheetLayoutView="25" workbookViewId="0" topLeftCell="A1">
      <selection activeCell="B2" sqref="B2"/>
    </sheetView>
  </sheetViews>
  <sheetFormatPr defaultColWidth="9.140625" defaultRowHeight="12.75"/>
  <cols>
    <col min="3" max="3" width="12.57421875" style="0" customWidth="1"/>
    <col min="4" max="4" width="10.421875" style="0" bestFit="1" customWidth="1"/>
    <col min="5" max="5" width="11.140625" style="0" customWidth="1"/>
    <col min="6" max="6" width="9.421875" style="0" bestFit="1" customWidth="1"/>
    <col min="7" max="7" width="18.57421875" style="0" customWidth="1"/>
    <col min="8" max="8" width="16.7109375" style="0" customWidth="1"/>
    <col min="9" max="9" width="19.57421875" style="0" customWidth="1"/>
    <col min="10" max="10" width="6.28125" style="0" customWidth="1"/>
    <col min="11" max="11" width="6.7109375" style="0" customWidth="1"/>
    <col min="13" max="13" width="13.00390625" style="0" customWidth="1"/>
    <col min="14" max="14" width="10.421875" style="0" bestFit="1" customWidth="1"/>
    <col min="15" max="15" width="9.421875" style="0" bestFit="1" customWidth="1"/>
    <col min="16" max="16" width="10.421875" style="0" bestFit="1" customWidth="1"/>
    <col min="17" max="17" width="9.421875" style="0" bestFit="1" customWidth="1"/>
    <col min="18" max="18" width="10.421875" style="0" bestFit="1" customWidth="1"/>
    <col min="19" max="19" width="9.421875" style="0" bestFit="1" customWidth="1"/>
    <col min="20" max="20" width="4.7109375" style="16" customWidth="1"/>
    <col min="21" max="21" width="5.00390625" style="16" customWidth="1"/>
    <col min="23" max="23" width="12.57421875" style="0" customWidth="1"/>
    <col min="24" max="24" width="10.421875" style="0" bestFit="1" customWidth="1"/>
    <col min="25" max="25" width="11.140625" style="0" customWidth="1"/>
    <col min="26" max="26" width="9.28125" style="0" bestFit="1" customWidth="1"/>
    <col min="27" max="27" width="19.00390625" style="0" customWidth="1"/>
    <col min="28" max="28" width="17.00390625" style="0" customWidth="1"/>
    <col min="29" max="29" width="19.57421875" style="0" customWidth="1"/>
    <col min="30" max="30" width="6.28125" style="0" customWidth="1"/>
    <col min="31" max="31" width="6.421875" style="0" customWidth="1"/>
    <col min="33" max="33" width="13.00390625" style="0" customWidth="1"/>
    <col min="34" max="34" width="9.8515625" style="0" bestFit="1" customWidth="1"/>
    <col min="35" max="35" width="9.28125" style="0" bestFit="1" customWidth="1"/>
    <col min="36" max="36" width="9.8515625" style="0" bestFit="1" customWidth="1"/>
    <col min="37" max="37" width="9.28125" style="0" bestFit="1" customWidth="1"/>
    <col min="38" max="38" width="9.8515625" style="0" bestFit="1" customWidth="1"/>
    <col min="39" max="39" width="9.28125" style="0" bestFit="1" customWidth="1"/>
  </cols>
  <sheetData>
    <row r="1" spans="3:24" ht="12.75">
      <c r="C1" s="49"/>
      <c r="D1" s="49"/>
      <c r="W1" s="49"/>
      <c r="X1" s="49"/>
    </row>
    <row r="2" spans="2:32" ht="12.75">
      <c r="B2" t="s">
        <v>28</v>
      </c>
      <c r="L2" t="s">
        <v>28</v>
      </c>
      <c r="V2" t="s">
        <v>29</v>
      </c>
      <c r="AF2" t="s">
        <v>29</v>
      </c>
    </row>
    <row r="3" spans="2:32" ht="12.75">
      <c r="B3" s="67" t="s">
        <v>54</v>
      </c>
      <c r="G3" s="1" t="s">
        <v>51</v>
      </c>
      <c r="H3" s="2" t="s">
        <v>52</v>
      </c>
      <c r="I3" s="3" t="s">
        <v>27</v>
      </c>
      <c r="J3" s="16"/>
      <c r="L3" s="67" t="s">
        <v>55</v>
      </c>
      <c r="V3" s="67" t="s">
        <v>56</v>
      </c>
      <c r="AA3" s="1" t="s">
        <v>51</v>
      </c>
      <c r="AB3" s="2" t="s">
        <v>52</v>
      </c>
      <c r="AC3" s="3" t="s">
        <v>27</v>
      </c>
      <c r="AD3" s="16"/>
      <c r="AE3" s="61"/>
      <c r="AF3" s="69" t="s">
        <v>57</v>
      </c>
    </row>
    <row r="4" spans="2:39" ht="12.75">
      <c r="B4" s="2" t="s">
        <v>24</v>
      </c>
      <c r="C4" s="2" t="s">
        <v>33</v>
      </c>
      <c r="D4" s="2" t="s">
        <v>53</v>
      </c>
      <c r="E4" s="2" t="s">
        <v>25</v>
      </c>
      <c r="F4" s="2" t="s">
        <v>26</v>
      </c>
      <c r="G4" s="50" t="str">
        <f>"%1"</f>
        <v>%1</v>
      </c>
      <c r="H4" s="51" t="str">
        <f>"%2"</f>
        <v>%2</v>
      </c>
      <c r="I4" s="52">
        <v>0.03</v>
      </c>
      <c r="J4" s="33"/>
      <c r="L4" s="2" t="s">
        <v>24</v>
      </c>
      <c r="M4" s="2" t="s">
        <v>44</v>
      </c>
      <c r="N4" s="15" t="s">
        <v>53</v>
      </c>
      <c r="O4" s="3"/>
      <c r="P4" s="3" t="s">
        <v>25</v>
      </c>
      <c r="Q4" s="4"/>
      <c r="R4" s="1" t="s">
        <v>26</v>
      </c>
      <c r="S4" s="37"/>
      <c r="V4" s="2" t="s">
        <v>24</v>
      </c>
      <c r="W4" s="2" t="s">
        <v>33</v>
      </c>
      <c r="X4" s="2" t="s">
        <v>53</v>
      </c>
      <c r="Y4" s="2" t="s">
        <v>25</v>
      </c>
      <c r="Z4" s="2" t="s">
        <v>26</v>
      </c>
      <c r="AA4" s="50" t="str">
        <f>"%1"</f>
        <v>%1</v>
      </c>
      <c r="AB4" s="51" t="str">
        <f>"%2"</f>
        <v>%2</v>
      </c>
      <c r="AC4" s="52">
        <v>0.03</v>
      </c>
      <c r="AD4" s="33"/>
      <c r="AE4" s="61"/>
      <c r="AF4" s="2" t="s">
        <v>24</v>
      </c>
      <c r="AG4" s="2" t="s">
        <v>44</v>
      </c>
      <c r="AH4" s="11" t="s">
        <v>53</v>
      </c>
      <c r="AI4" s="3"/>
      <c r="AJ4" s="3" t="s">
        <v>25</v>
      </c>
      <c r="AK4" s="4"/>
      <c r="AL4" s="1" t="s">
        <v>26</v>
      </c>
      <c r="AM4" s="37"/>
    </row>
    <row r="5" spans="2:39" ht="12.75">
      <c r="B5" s="4" t="s">
        <v>38</v>
      </c>
      <c r="C5" s="4" t="s">
        <v>2</v>
      </c>
      <c r="D5" s="15">
        <v>277745</v>
      </c>
      <c r="E5" s="4">
        <v>184732</v>
      </c>
      <c r="F5" s="9">
        <v>112935</v>
      </c>
      <c r="G5" s="53">
        <f aca="true" t="shared" si="0" ref="G5:G39">E5/D5</f>
        <v>0.6651136834146429</v>
      </c>
      <c r="H5" s="53">
        <f aca="true" t="shared" si="1" ref="H5:H39">F5/D5</f>
        <v>0.40661398044969305</v>
      </c>
      <c r="I5" s="28">
        <f aca="true" t="shared" si="2" ref="I5:I39">F5/E5</f>
        <v>0.6113450836888032</v>
      </c>
      <c r="J5" s="23"/>
      <c r="L5" s="4" t="s">
        <v>38</v>
      </c>
      <c r="M5" s="9" t="s">
        <v>2</v>
      </c>
      <c r="N5" s="4">
        <f>D5</f>
        <v>277745</v>
      </c>
      <c r="O5" s="64">
        <f aca="true" t="shared" si="3" ref="O5:O12">N5/N$12</f>
        <v>0.7723484543020097</v>
      </c>
      <c r="P5" s="4">
        <f>E5</f>
        <v>184732</v>
      </c>
      <c r="Q5" s="28">
        <f aca="true" t="shared" si="4" ref="Q5:Q12">P5/P$12</f>
        <v>0.7547074227958149</v>
      </c>
      <c r="R5" s="9">
        <f>F5</f>
        <v>112935</v>
      </c>
      <c r="S5" s="29">
        <f aca="true" t="shared" si="5" ref="S5:S12">R5/R$12</f>
        <v>0.7580395078633133</v>
      </c>
      <c r="V5" s="4" t="s">
        <v>38</v>
      </c>
      <c r="W5" s="4" t="s">
        <v>2</v>
      </c>
      <c r="X5" s="15">
        <v>231437</v>
      </c>
      <c r="Y5" s="4">
        <v>175311</v>
      </c>
      <c r="Z5" s="9">
        <v>112935</v>
      </c>
      <c r="AA5" s="53">
        <f aca="true" t="shared" si="6" ref="AA5:AA39">Y5/X5</f>
        <v>0.7574890791014401</v>
      </c>
      <c r="AB5" s="53">
        <f aca="true" t="shared" si="7" ref="AB5:AB39">Z5/X5</f>
        <v>0.4879729688857011</v>
      </c>
      <c r="AC5" s="28">
        <f aca="true" t="shared" si="8" ref="AC5:AC39">Z5/Y5</f>
        <v>0.6441980252237453</v>
      </c>
      <c r="AD5" s="23"/>
      <c r="AE5" s="61"/>
      <c r="AF5" s="4" t="s">
        <v>38</v>
      </c>
      <c r="AG5" s="4" t="s">
        <v>2</v>
      </c>
      <c r="AH5" s="15">
        <f>X5</f>
        <v>231437</v>
      </c>
      <c r="AI5" s="54">
        <f aca="true" t="shared" si="9" ref="AI5:AI12">AH5/AH$12</f>
        <v>0.7597065388655462</v>
      </c>
      <c r="AJ5" s="4">
        <f>Y5</f>
        <v>175311</v>
      </c>
      <c r="AK5" s="28">
        <f aca="true" t="shared" si="10" ref="AK5:AK12">AJ5/AJ$12</f>
        <v>0.7559734541895032</v>
      </c>
      <c r="AL5" s="9">
        <f>Z5</f>
        <v>112935</v>
      </c>
      <c r="AM5" s="29">
        <f aca="true" t="shared" si="11" ref="AM5:AM12">AL5/AL$12</f>
        <v>0.7580395078633133</v>
      </c>
    </row>
    <row r="6" spans="2:39" ht="12.75">
      <c r="B6" s="5"/>
      <c r="C6" s="5" t="s">
        <v>3</v>
      </c>
      <c r="D6" s="16">
        <v>5139</v>
      </c>
      <c r="E6" s="5">
        <v>3712</v>
      </c>
      <c r="F6" s="20">
        <v>2139</v>
      </c>
      <c r="G6" s="43">
        <f t="shared" si="0"/>
        <v>0.7223195174158397</v>
      </c>
      <c r="H6" s="43">
        <f t="shared" si="1"/>
        <v>0.4162288382953882</v>
      </c>
      <c r="I6" s="29">
        <f t="shared" si="2"/>
        <v>0.576239224137931</v>
      </c>
      <c r="J6" s="23"/>
      <c r="L6" s="5"/>
      <c r="M6" s="20" t="s">
        <v>3</v>
      </c>
      <c r="N6" s="5">
        <f aca="true" t="shared" si="12" ref="N6:N11">D6</f>
        <v>5139</v>
      </c>
      <c r="O6" s="65">
        <f t="shared" si="3"/>
        <v>0.014290441616079596</v>
      </c>
      <c r="P6" s="5">
        <f aca="true" t="shared" si="13" ref="P6:P11">E6</f>
        <v>3712</v>
      </c>
      <c r="Q6" s="29">
        <f t="shared" si="4"/>
        <v>0.015165071310969756</v>
      </c>
      <c r="R6" s="20">
        <f aca="true" t="shared" si="14" ref="R6:R11">F6</f>
        <v>2139</v>
      </c>
      <c r="S6" s="29">
        <f t="shared" si="5"/>
        <v>0.014357342784076035</v>
      </c>
      <c r="V6" s="5"/>
      <c r="W6" s="5" t="s">
        <v>3</v>
      </c>
      <c r="X6" s="16">
        <v>4369</v>
      </c>
      <c r="Y6" s="5">
        <v>3237</v>
      </c>
      <c r="Z6" s="20">
        <v>2139</v>
      </c>
      <c r="AA6" s="43">
        <f t="shared" si="6"/>
        <v>0.7409018081940948</v>
      </c>
      <c r="AB6" s="43">
        <f t="shared" si="7"/>
        <v>0.4895857175555047</v>
      </c>
      <c r="AC6" s="29">
        <f t="shared" si="8"/>
        <v>0.6607970342910102</v>
      </c>
      <c r="AD6" s="23"/>
      <c r="AE6" s="61"/>
      <c r="AF6" s="5"/>
      <c r="AG6" s="5" t="s">
        <v>3</v>
      </c>
      <c r="AH6" s="16">
        <f aca="true" t="shared" si="15" ref="AH6:AH11">X6</f>
        <v>4369</v>
      </c>
      <c r="AI6" s="55">
        <f t="shared" si="9"/>
        <v>0.014341517857142856</v>
      </c>
      <c r="AJ6" s="5">
        <f aca="true" t="shared" si="16" ref="AJ6:AJ11">Y6</f>
        <v>3237</v>
      </c>
      <c r="AK6" s="29">
        <f t="shared" si="10"/>
        <v>0.013958542653977344</v>
      </c>
      <c r="AL6" s="20">
        <f aca="true" t="shared" si="17" ref="AL6:AL11">Z6</f>
        <v>2139</v>
      </c>
      <c r="AM6" s="29">
        <f t="shared" si="11"/>
        <v>0.014357342784076035</v>
      </c>
    </row>
    <row r="7" spans="2:39" ht="12.75">
      <c r="B7" s="5"/>
      <c r="C7" s="5" t="s">
        <v>4</v>
      </c>
      <c r="D7" s="16">
        <v>27902</v>
      </c>
      <c r="E7" s="5">
        <v>20366</v>
      </c>
      <c r="F7" s="20">
        <v>12055</v>
      </c>
      <c r="G7" s="43">
        <f t="shared" si="0"/>
        <v>0.7299118342771127</v>
      </c>
      <c r="H7" s="43">
        <f t="shared" si="1"/>
        <v>0.4320478818722672</v>
      </c>
      <c r="I7" s="29">
        <f t="shared" si="2"/>
        <v>0.5919179023863301</v>
      </c>
      <c r="J7" s="23"/>
      <c r="L7" s="5"/>
      <c r="M7" s="20" t="s">
        <v>4</v>
      </c>
      <c r="N7" s="5">
        <f t="shared" si="12"/>
        <v>27902</v>
      </c>
      <c r="O7" s="65">
        <f t="shared" si="3"/>
        <v>0.07758939520759932</v>
      </c>
      <c r="P7" s="5">
        <f t="shared" si="13"/>
        <v>20366</v>
      </c>
      <c r="Q7" s="29">
        <f t="shared" si="4"/>
        <v>0.08320362131444237</v>
      </c>
      <c r="R7" s="20">
        <f t="shared" si="14"/>
        <v>12055</v>
      </c>
      <c r="S7" s="29">
        <f t="shared" si="5"/>
        <v>0.08091527221226583</v>
      </c>
      <c r="V7" s="5"/>
      <c r="W7" s="5" t="s">
        <v>4</v>
      </c>
      <c r="X7" s="16">
        <v>25333</v>
      </c>
      <c r="Y7" s="5">
        <v>19326</v>
      </c>
      <c r="Z7" s="20">
        <v>12055</v>
      </c>
      <c r="AA7" s="43">
        <f t="shared" si="6"/>
        <v>0.7628784589270912</v>
      </c>
      <c r="AB7" s="43">
        <f t="shared" si="7"/>
        <v>0.47586152449374336</v>
      </c>
      <c r="AC7" s="29">
        <f t="shared" si="8"/>
        <v>0.6237710855841871</v>
      </c>
      <c r="AD7" s="23"/>
      <c r="AE7" s="61"/>
      <c r="AF7" s="5"/>
      <c r="AG7" s="5" t="s">
        <v>4</v>
      </c>
      <c r="AH7" s="16">
        <f t="shared" si="15"/>
        <v>25333</v>
      </c>
      <c r="AI7" s="55">
        <f t="shared" si="9"/>
        <v>0.08315716911764706</v>
      </c>
      <c r="AJ7" s="5">
        <f t="shared" si="16"/>
        <v>19326</v>
      </c>
      <c r="AK7" s="29">
        <f t="shared" si="10"/>
        <v>0.08333728616952923</v>
      </c>
      <c r="AL7" s="20">
        <f t="shared" si="17"/>
        <v>12055</v>
      </c>
      <c r="AM7" s="29">
        <f t="shared" si="11"/>
        <v>0.08091527221226583</v>
      </c>
    </row>
    <row r="8" spans="2:48" ht="12.75">
      <c r="B8" s="5"/>
      <c r="C8" s="5" t="s">
        <v>5</v>
      </c>
      <c r="D8" s="16">
        <v>3150</v>
      </c>
      <c r="E8" s="5">
        <v>2216</v>
      </c>
      <c r="F8" s="20">
        <v>1423</v>
      </c>
      <c r="G8" s="43">
        <f t="shared" si="0"/>
        <v>0.7034920634920635</v>
      </c>
      <c r="H8" s="43">
        <f t="shared" si="1"/>
        <v>0.45174603174603173</v>
      </c>
      <c r="I8" s="29">
        <f t="shared" si="2"/>
        <v>0.6421480144404332</v>
      </c>
      <c r="J8" s="23"/>
      <c r="L8" s="5"/>
      <c r="M8" s="20" t="s">
        <v>5</v>
      </c>
      <c r="N8" s="5">
        <f t="shared" si="12"/>
        <v>3150</v>
      </c>
      <c r="O8" s="65">
        <f t="shared" si="3"/>
        <v>0.008759465088665251</v>
      </c>
      <c r="P8" s="5">
        <f t="shared" si="13"/>
        <v>2216</v>
      </c>
      <c r="Q8" s="29">
        <f t="shared" si="4"/>
        <v>0.009053286105902203</v>
      </c>
      <c r="R8" s="20">
        <f t="shared" si="14"/>
        <v>1423</v>
      </c>
      <c r="S8" s="29">
        <f t="shared" si="5"/>
        <v>0.009551425330406826</v>
      </c>
      <c r="V8" s="5"/>
      <c r="W8" s="5" t="s">
        <v>5</v>
      </c>
      <c r="X8" s="16">
        <v>2730</v>
      </c>
      <c r="Y8" s="5">
        <v>2081</v>
      </c>
      <c r="Z8" s="20">
        <v>1423</v>
      </c>
      <c r="AA8" s="43">
        <f t="shared" si="6"/>
        <v>0.7622710622710622</v>
      </c>
      <c r="AB8" s="43">
        <f t="shared" si="7"/>
        <v>0.5212454212454213</v>
      </c>
      <c r="AC8" s="29">
        <f t="shared" si="8"/>
        <v>0.683805862566074</v>
      </c>
      <c r="AD8" s="23"/>
      <c r="AE8" s="61"/>
      <c r="AF8" s="5"/>
      <c r="AG8" s="5" t="s">
        <v>5</v>
      </c>
      <c r="AH8" s="16">
        <f t="shared" si="15"/>
        <v>2730</v>
      </c>
      <c r="AI8" s="55">
        <f t="shared" si="9"/>
        <v>0.008961397058823529</v>
      </c>
      <c r="AJ8" s="5">
        <f t="shared" si="16"/>
        <v>2081</v>
      </c>
      <c r="AK8" s="29">
        <f t="shared" si="10"/>
        <v>0.008973656862195506</v>
      </c>
      <c r="AL8" s="20">
        <f t="shared" si="17"/>
        <v>1423</v>
      </c>
      <c r="AM8" s="29">
        <f t="shared" si="11"/>
        <v>0.009551425330406826</v>
      </c>
      <c r="AV8" s="62"/>
    </row>
    <row r="9" spans="2:48" ht="12.75">
      <c r="B9" s="5"/>
      <c r="C9" s="5" t="s">
        <v>6</v>
      </c>
      <c r="D9" s="16">
        <v>12292</v>
      </c>
      <c r="E9" s="5">
        <v>9668</v>
      </c>
      <c r="F9" s="20">
        <v>5891</v>
      </c>
      <c r="G9" s="43">
        <f t="shared" si="0"/>
        <v>0.7865278229742922</v>
      </c>
      <c r="H9" s="43">
        <f t="shared" si="1"/>
        <v>0.47925479986983405</v>
      </c>
      <c r="I9" s="29">
        <f t="shared" si="2"/>
        <v>0.6093297476210178</v>
      </c>
      <c r="J9" s="23"/>
      <c r="L9" s="5"/>
      <c r="M9" s="20" t="s">
        <v>6</v>
      </c>
      <c r="N9" s="5">
        <f t="shared" si="12"/>
        <v>12292</v>
      </c>
      <c r="O9" s="65">
        <f t="shared" si="3"/>
        <v>0.034181379323769294</v>
      </c>
      <c r="P9" s="5">
        <f t="shared" si="13"/>
        <v>9668</v>
      </c>
      <c r="Q9" s="29">
        <f t="shared" si="4"/>
        <v>0.03949782042954084</v>
      </c>
      <c r="R9" s="20">
        <f t="shared" si="14"/>
        <v>5891</v>
      </c>
      <c r="S9" s="29">
        <f t="shared" si="5"/>
        <v>0.03954142418933704</v>
      </c>
      <c r="V9" s="5"/>
      <c r="W9" s="5" t="s">
        <v>6</v>
      </c>
      <c r="X9" s="16">
        <v>11093</v>
      </c>
      <c r="Y9" s="5">
        <v>9231</v>
      </c>
      <c r="Z9" s="20">
        <v>5891</v>
      </c>
      <c r="AA9" s="43">
        <f t="shared" si="6"/>
        <v>0.8321463986297665</v>
      </c>
      <c r="AB9" s="43">
        <f t="shared" si="7"/>
        <v>0.5310556206616786</v>
      </c>
      <c r="AC9" s="29">
        <f t="shared" si="8"/>
        <v>0.6381757122738598</v>
      </c>
      <c r="AD9" s="23"/>
      <c r="AE9" s="61"/>
      <c r="AF9" s="5"/>
      <c r="AG9" s="5" t="s">
        <v>6</v>
      </c>
      <c r="AH9" s="16">
        <f t="shared" si="15"/>
        <v>11093</v>
      </c>
      <c r="AI9" s="55">
        <f t="shared" si="9"/>
        <v>0.036413471638655465</v>
      </c>
      <c r="AJ9" s="5">
        <f t="shared" si="16"/>
        <v>9231</v>
      </c>
      <c r="AK9" s="29">
        <f t="shared" si="10"/>
        <v>0.03980577919025791</v>
      </c>
      <c r="AL9" s="20">
        <f t="shared" si="17"/>
        <v>5891</v>
      </c>
      <c r="AM9" s="29">
        <f t="shared" si="11"/>
        <v>0.03954142418933704</v>
      </c>
      <c r="AV9" s="62"/>
    </row>
    <row r="10" spans="2:39" ht="12.75">
      <c r="B10" s="5"/>
      <c r="C10" s="5" t="s">
        <v>7</v>
      </c>
      <c r="D10" s="16">
        <v>15889</v>
      </c>
      <c r="E10" s="5">
        <v>11283</v>
      </c>
      <c r="F10" s="20">
        <v>6771</v>
      </c>
      <c r="G10" s="43">
        <f t="shared" si="0"/>
        <v>0.7101139152873057</v>
      </c>
      <c r="H10" s="43">
        <f t="shared" si="1"/>
        <v>0.42614387311976837</v>
      </c>
      <c r="I10" s="29">
        <f t="shared" si="2"/>
        <v>0.6001063546929009</v>
      </c>
      <c r="J10" s="23"/>
      <c r="L10" s="5"/>
      <c r="M10" s="20" t="s">
        <v>7</v>
      </c>
      <c r="N10" s="5">
        <f t="shared" si="12"/>
        <v>15889</v>
      </c>
      <c r="O10" s="65">
        <f t="shared" si="3"/>
        <v>0.04418385422025466</v>
      </c>
      <c r="P10" s="5">
        <f t="shared" si="13"/>
        <v>11283</v>
      </c>
      <c r="Q10" s="29">
        <f t="shared" si="4"/>
        <v>0.04609577036682967</v>
      </c>
      <c r="R10" s="20">
        <f t="shared" si="14"/>
        <v>6771</v>
      </c>
      <c r="S10" s="29">
        <f t="shared" si="5"/>
        <v>0.045448138378204224</v>
      </c>
      <c r="V10" s="5"/>
      <c r="W10" s="5" t="s">
        <v>7</v>
      </c>
      <c r="X10" s="16">
        <v>14000</v>
      </c>
      <c r="Y10" s="5">
        <v>10616</v>
      </c>
      <c r="Z10" s="20">
        <v>6771</v>
      </c>
      <c r="AA10" s="43">
        <f t="shared" si="6"/>
        <v>0.7582857142857143</v>
      </c>
      <c r="AB10" s="43">
        <f t="shared" si="7"/>
        <v>0.48364285714285715</v>
      </c>
      <c r="AC10" s="29">
        <f t="shared" si="8"/>
        <v>0.637810851544838</v>
      </c>
      <c r="AD10" s="23"/>
      <c r="AE10" s="61"/>
      <c r="AF10" s="5"/>
      <c r="AG10" s="5" t="s">
        <v>7</v>
      </c>
      <c r="AH10" s="16">
        <f t="shared" si="15"/>
        <v>14000</v>
      </c>
      <c r="AI10" s="55">
        <f t="shared" si="9"/>
        <v>0.04595588235294118</v>
      </c>
      <c r="AJ10" s="5">
        <f t="shared" si="16"/>
        <v>10616</v>
      </c>
      <c r="AK10" s="29">
        <f t="shared" si="10"/>
        <v>0.045778155333525944</v>
      </c>
      <c r="AL10" s="20">
        <f t="shared" si="17"/>
        <v>6771</v>
      </c>
      <c r="AM10" s="29">
        <f t="shared" si="11"/>
        <v>0.045448138378204224</v>
      </c>
    </row>
    <row r="11" spans="2:39" ht="12.75">
      <c r="B11" s="5"/>
      <c r="C11" s="6" t="s">
        <v>8</v>
      </c>
      <c r="D11" s="16">
        <v>17494</v>
      </c>
      <c r="E11" s="5">
        <v>12796</v>
      </c>
      <c r="F11" s="20">
        <v>7769</v>
      </c>
      <c r="G11" s="43">
        <f t="shared" si="0"/>
        <v>0.731450783125643</v>
      </c>
      <c r="H11" s="43">
        <f t="shared" si="1"/>
        <v>0.4440951183262833</v>
      </c>
      <c r="I11" s="29">
        <f t="shared" si="2"/>
        <v>0.6071428571428571</v>
      </c>
      <c r="J11" s="23"/>
      <c r="L11" s="5"/>
      <c r="M11" s="18" t="s">
        <v>8</v>
      </c>
      <c r="N11" s="6">
        <f t="shared" si="12"/>
        <v>17494</v>
      </c>
      <c r="O11" s="66">
        <f t="shared" si="3"/>
        <v>0.0486470102416222</v>
      </c>
      <c r="P11" s="5">
        <f t="shared" si="13"/>
        <v>12796</v>
      </c>
      <c r="Q11" s="30">
        <f t="shared" si="4"/>
        <v>0.052277007676500266</v>
      </c>
      <c r="R11" s="20">
        <f t="shared" si="14"/>
        <v>7769</v>
      </c>
      <c r="S11" s="29">
        <f t="shared" si="5"/>
        <v>0.052146889242396785</v>
      </c>
      <c r="V11" s="6"/>
      <c r="W11" s="6" t="s">
        <v>8</v>
      </c>
      <c r="X11" s="17">
        <v>15678</v>
      </c>
      <c r="Y11" s="6">
        <v>12099</v>
      </c>
      <c r="Z11" s="18">
        <v>7769</v>
      </c>
      <c r="AA11" s="43">
        <f t="shared" si="6"/>
        <v>0.7717183314198239</v>
      </c>
      <c r="AB11" s="43">
        <f t="shared" si="7"/>
        <v>0.4955351447888761</v>
      </c>
      <c r="AC11" s="29">
        <f t="shared" si="8"/>
        <v>0.6421191834035871</v>
      </c>
      <c r="AD11" s="23"/>
      <c r="AE11" s="61"/>
      <c r="AF11" s="5"/>
      <c r="AG11" s="6" t="s">
        <v>8</v>
      </c>
      <c r="AH11" s="17">
        <f t="shared" si="15"/>
        <v>15678</v>
      </c>
      <c r="AI11" s="56">
        <f t="shared" si="9"/>
        <v>0.051464023109243695</v>
      </c>
      <c r="AJ11" s="6">
        <f t="shared" si="16"/>
        <v>12099</v>
      </c>
      <c r="AK11" s="30">
        <f t="shared" si="10"/>
        <v>0.05217312560101078</v>
      </c>
      <c r="AL11" s="18">
        <f t="shared" si="17"/>
        <v>7769</v>
      </c>
      <c r="AM11" s="29">
        <f t="shared" si="11"/>
        <v>0.052146889242396785</v>
      </c>
    </row>
    <row r="12" spans="2:39" ht="12.75">
      <c r="B12" s="4" t="s">
        <v>40</v>
      </c>
      <c r="C12" s="4" t="s">
        <v>2</v>
      </c>
      <c r="D12" s="15">
        <v>300902</v>
      </c>
      <c r="E12" s="4">
        <v>219670</v>
      </c>
      <c r="F12" s="9">
        <v>141401</v>
      </c>
      <c r="G12" s="53">
        <f t="shared" si="0"/>
        <v>0.7300383513569202</v>
      </c>
      <c r="H12" s="53">
        <f t="shared" si="1"/>
        <v>0.4699237625539212</v>
      </c>
      <c r="I12" s="28">
        <f t="shared" si="2"/>
        <v>0.6436973642281604</v>
      </c>
      <c r="J12" s="23"/>
      <c r="L12" s="6"/>
      <c r="M12" s="63" t="s">
        <v>39</v>
      </c>
      <c r="N12" s="45">
        <f>SUM(N5:N11)</f>
        <v>359611</v>
      </c>
      <c r="O12" s="58">
        <f t="shared" si="3"/>
        <v>1</v>
      </c>
      <c r="P12" s="45">
        <f>SUM(P5:P11)</f>
        <v>244773</v>
      </c>
      <c r="Q12" s="59">
        <f t="shared" si="4"/>
        <v>1</v>
      </c>
      <c r="R12" s="70">
        <f>SUM(R5:R11)</f>
        <v>148983</v>
      </c>
      <c r="S12" s="40">
        <f t="shared" si="5"/>
        <v>1</v>
      </c>
      <c r="V12" s="4" t="s">
        <v>40</v>
      </c>
      <c r="W12" s="4" t="s">
        <v>2</v>
      </c>
      <c r="X12" s="15">
        <v>262312</v>
      </c>
      <c r="Y12" s="4">
        <v>211488</v>
      </c>
      <c r="Z12" s="9">
        <v>141401</v>
      </c>
      <c r="AA12" s="53">
        <f t="shared" si="6"/>
        <v>0.8062459971331849</v>
      </c>
      <c r="AB12" s="53">
        <f t="shared" si="7"/>
        <v>0.5390565433529537</v>
      </c>
      <c r="AC12" s="28">
        <f t="shared" si="8"/>
        <v>0.668600582538962</v>
      </c>
      <c r="AD12" s="23"/>
      <c r="AE12" s="61"/>
      <c r="AF12" s="6"/>
      <c r="AG12" s="63" t="s">
        <v>39</v>
      </c>
      <c r="AH12" s="45">
        <f>SUM(AH5:AH11)</f>
        <v>304640</v>
      </c>
      <c r="AI12" s="58">
        <f t="shared" si="9"/>
        <v>1</v>
      </c>
      <c r="AJ12" s="45">
        <f>SUM(AJ5:AJ11)</f>
        <v>231901</v>
      </c>
      <c r="AK12" s="59">
        <f t="shared" si="10"/>
        <v>1</v>
      </c>
      <c r="AL12" s="45">
        <f>SUM(AL5:AL11)</f>
        <v>148983</v>
      </c>
      <c r="AM12" s="40">
        <f t="shared" si="11"/>
        <v>1</v>
      </c>
    </row>
    <row r="13" spans="2:39" ht="12.75">
      <c r="B13" s="5"/>
      <c r="C13" s="5" t="s">
        <v>3</v>
      </c>
      <c r="D13" s="16">
        <v>5628</v>
      </c>
      <c r="E13" s="5">
        <v>4402</v>
      </c>
      <c r="F13" s="20">
        <v>3143</v>
      </c>
      <c r="G13" s="43">
        <f t="shared" si="0"/>
        <v>0.7821606254442075</v>
      </c>
      <c r="H13" s="43">
        <f t="shared" si="1"/>
        <v>0.5584577114427861</v>
      </c>
      <c r="I13" s="29">
        <f t="shared" si="2"/>
        <v>0.7139936392548841</v>
      </c>
      <c r="J13" s="23"/>
      <c r="L13" s="4" t="s">
        <v>40</v>
      </c>
      <c r="M13" s="4" t="s">
        <v>2</v>
      </c>
      <c r="N13" s="15">
        <f>D12</f>
        <v>300902</v>
      </c>
      <c r="O13" s="28">
        <f aca="true" t="shared" si="18" ref="O13:O20">N13/N$20</f>
        <v>0.7527122727056687</v>
      </c>
      <c r="P13" s="4">
        <f>E12</f>
        <v>219670</v>
      </c>
      <c r="Q13" s="28">
        <f aca="true" t="shared" si="19" ref="Q13:Q20">P13/P$20</f>
        <v>0.7409243762669446</v>
      </c>
      <c r="R13" s="9">
        <f>F12</f>
        <v>141401</v>
      </c>
      <c r="S13" s="28">
        <f aca="true" t="shared" si="20" ref="S13:S20">R13/R$20</f>
        <v>0.7313252201976737</v>
      </c>
      <c r="V13" s="5"/>
      <c r="W13" s="5" t="s">
        <v>3</v>
      </c>
      <c r="X13" s="16">
        <v>5274</v>
      </c>
      <c r="Y13" s="5">
        <v>4289</v>
      </c>
      <c r="Z13" s="20">
        <v>3143</v>
      </c>
      <c r="AA13" s="43">
        <f t="shared" si="6"/>
        <v>0.8132347364429275</v>
      </c>
      <c r="AB13" s="43">
        <f t="shared" si="7"/>
        <v>0.5959423587409935</v>
      </c>
      <c r="AC13" s="29">
        <f t="shared" si="8"/>
        <v>0.7328048496152949</v>
      </c>
      <c r="AD13" s="23"/>
      <c r="AE13" s="61"/>
      <c r="AF13" s="4" t="s">
        <v>40</v>
      </c>
      <c r="AG13" s="4" t="s">
        <v>2</v>
      </c>
      <c r="AH13" s="15">
        <f>X12</f>
        <v>262312</v>
      </c>
      <c r="AI13" s="28">
        <f aca="true" t="shared" si="21" ref="AI13:AI20">AH13/AH$20</f>
        <v>0.739899132357753</v>
      </c>
      <c r="AJ13" s="4">
        <f>Y12</f>
        <v>211488</v>
      </c>
      <c r="AK13" s="28">
        <f aca="true" t="shared" si="22" ref="AK13:AK20">AJ13/AJ$20</f>
        <v>0.7376321883981138</v>
      </c>
      <c r="AL13" s="9">
        <f>Z12</f>
        <v>141401</v>
      </c>
      <c r="AM13" s="28">
        <f aca="true" t="shared" si="23" ref="AM13:AM20">AL13/AL$20</f>
        <v>0.7313252201976737</v>
      </c>
    </row>
    <row r="14" spans="2:39" ht="12.75">
      <c r="B14" s="5"/>
      <c r="C14" s="5" t="s">
        <v>4</v>
      </c>
      <c r="D14" s="16">
        <v>33517</v>
      </c>
      <c r="E14" s="5">
        <v>26590</v>
      </c>
      <c r="F14" s="20">
        <v>17883</v>
      </c>
      <c r="G14" s="43">
        <f t="shared" si="0"/>
        <v>0.7933287585404422</v>
      </c>
      <c r="H14" s="43">
        <f t="shared" si="1"/>
        <v>0.533550138735567</v>
      </c>
      <c r="I14" s="29">
        <f t="shared" si="2"/>
        <v>0.6725460699511094</v>
      </c>
      <c r="J14" s="23"/>
      <c r="L14" s="5"/>
      <c r="M14" s="5" t="s">
        <v>3</v>
      </c>
      <c r="N14" s="16">
        <f aca="true" t="shared" si="24" ref="N14:N19">D13</f>
        <v>5628</v>
      </c>
      <c r="O14" s="55">
        <f t="shared" si="18"/>
        <v>0.014078552720777873</v>
      </c>
      <c r="P14" s="5">
        <f aca="true" t="shared" si="25" ref="P14:P19">E13</f>
        <v>4402</v>
      </c>
      <c r="Q14" s="29">
        <f t="shared" si="19"/>
        <v>0.014847494443151501</v>
      </c>
      <c r="R14" s="20">
        <f aca="true" t="shared" si="26" ref="R14:R19">F13</f>
        <v>3143</v>
      </c>
      <c r="S14" s="29">
        <f t="shared" si="20"/>
        <v>0.01625557928926449</v>
      </c>
      <c r="V14" s="5"/>
      <c r="W14" s="5" t="s">
        <v>4</v>
      </c>
      <c r="X14" s="16">
        <v>31692</v>
      </c>
      <c r="Y14" s="5">
        <v>26113</v>
      </c>
      <c r="Z14" s="20">
        <v>17883</v>
      </c>
      <c r="AA14" s="43">
        <f t="shared" si="6"/>
        <v>0.8239618831250789</v>
      </c>
      <c r="AB14" s="43">
        <f t="shared" si="7"/>
        <v>0.5642748958727755</v>
      </c>
      <c r="AC14" s="29">
        <f t="shared" si="8"/>
        <v>0.6848313100754414</v>
      </c>
      <c r="AD14" s="23"/>
      <c r="AE14" s="61"/>
      <c r="AF14" s="5"/>
      <c r="AG14" s="5" t="s">
        <v>3</v>
      </c>
      <c r="AH14" s="16">
        <f aca="true" t="shared" si="27" ref="AH14:AH19">X13</f>
        <v>5274</v>
      </c>
      <c r="AI14" s="55">
        <f t="shared" si="21"/>
        <v>0.014876284821337907</v>
      </c>
      <c r="AJ14" s="5">
        <f aca="true" t="shared" si="28" ref="AJ14:AJ19">Y13</f>
        <v>4289</v>
      </c>
      <c r="AK14" s="29">
        <f t="shared" si="22"/>
        <v>0.014959262256201344</v>
      </c>
      <c r="AL14" s="20">
        <f aca="true" t="shared" si="29" ref="AL14:AL19">Z13</f>
        <v>3143</v>
      </c>
      <c r="AM14" s="29">
        <f t="shared" si="23"/>
        <v>0.01625557928926449</v>
      </c>
    </row>
    <row r="15" spans="2:39" ht="12.75">
      <c r="B15" s="5"/>
      <c r="C15" s="5" t="s">
        <v>5</v>
      </c>
      <c r="D15" s="16">
        <v>3343</v>
      </c>
      <c r="E15" s="5">
        <v>2652</v>
      </c>
      <c r="F15" s="20">
        <v>1870</v>
      </c>
      <c r="G15" s="43">
        <f t="shared" si="0"/>
        <v>0.7932994316482201</v>
      </c>
      <c r="H15" s="43">
        <f t="shared" si="1"/>
        <v>0.5593778043673348</v>
      </c>
      <c r="I15" s="29">
        <f t="shared" si="2"/>
        <v>0.7051282051282052</v>
      </c>
      <c r="J15" s="23"/>
      <c r="L15" s="5"/>
      <c r="M15" s="5" t="s">
        <v>4</v>
      </c>
      <c r="N15" s="16">
        <f t="shared" si="24"/>
        <v>33517</v>
      </c>
      <c r="O15" s="55">
        <f t="shared" si="18"/>
        <v>0.08384343488669367</v>
      </c>
      <c r="P15" s="5">
        <f t="shared" si="25"/>
        <v>26590</v>
      </c>
      <c r="Q15" s="29">
        <f t="shared" si="19"/>
        <v>0.0896853423996816</v>
      </c>
      <c r="R15" s="20">
        <f t="shared" si="26"/>
        <v>17883</v>
      </c>
      <c r="S15" s="29">
        <f t="shared" si="20"/>
        <v>0.09249078091947721</v>
      </c>
      <c r="V15" s="5"/>
      <c r="W15" s="5" t="s">
        <v>5</v>
      </c>
      <c r="X15" s="16">
        <v>3060</v>
      </c>
      <c r="Y15" s="5">
        <v>2575</v>
      </c>
      <c r="Z15" s="20">
        <v>1870</v>
      </c>
      <c r="AA15" s="43">
        <f t="shared" si="6"/>
        <v>0.8415032679738562</v>
      </c>
      <c r="AB15" s="43">
        <f t="shared" si="7"/>
        <v>0.6111111111111112</v>
      </c>
      <c r="AC15" s="29">
        <f t="shared" si="8"/>
        <v>0.7262135922330097</v>
      </c>
      <c r="AD15" s="23"/>
      <c r="AE15" s="61"/>
      <c r="AF15" s="5"/>
      <c r="AG15" s="5" t="s">
        <v>4</v>
      </c>
      <c r="AH15" s="16">
        <f t="shared" si="27"/>
        <v>31692</v>
      </c>
      <c r="AI15" s="55">
        <f t="shared" si="21"/>
        <v>0.08939310173641277</v>
      </c>
      <c r="AJ15" s="5">
        <f t="shared" si="28"/>
        <v>26113</v>
      </c>
      <c r="AK15" s="29">
        <f t="shared" si="22"/>
        <v>0.09107745751834594</v>
      </c>
      <c r="AL15" s="20">
        <f t="shared" si="29"/>
        <v>17883</v>
      </c>
      <c r="AM15" s="29">
        <f t="shared" si="23"/>
        <v>0.09249078091947721</v>
      </c>
    </row>
    <row r="16" spans="2:39" ht="12.75">
      <c r="B16" s="5"/>
      <c r="C16" s="5" t="s">
        <v>6</v>
      </c>
      <c r="D16" s="16">
        <v>14301</v>
      </c>
      <c r="E16" s="5">
        <v>11286</v>
      </c>
      <c r="F16" s="20">
        <v>7576</v>
      </c>
      <c r="G16" s="43">
        <f t="shared" si="0"/>
        <v>0.789175582127124</v>
      </c>
      <c r="H16" s="43">
        <f t="shared" si="1"/>
        <v>0.5297531641143975</v>
      </c>
      <c r="I16" s="29">
        <f t="shared" si="2"/>
        <v>0.6712741449583555</v>
      </c>
      <c r="J16" s="23"/>
      <c r="L16" s="5"/>
      <c r="M16" s="5" t="s">
        <v>5</v>
      </c>
      <c r="N16" s="16">
        <f t="shared" si="24"/>
        <v>3343</v>
      </c>
      <c r="O16" s="55">
        <f t="shared" si="18"/>
        <v>0.008362580267512514</v>
      </c>
      <c r="P16" s="5">
        <f t="shared" si="25"/>
        <v>2652</v>
      </c>
      <c r="Q16" s="29">
        <f t="shared" si="19"/>
        <v>0.008944923958027665</v>
      </c>
      <c r="R16" s="20">
        <f t="shared" si="26"/>
        <v>1870</v>
      </c>
      <c r="S16" s="29">
        <f t="shared" si="20"/>
        <v>0.009671630057564301</v>
      </c>
      <c r="V16" s="5"/>
      <c r="W16" s="5" t="s">
        <v>6</v>
      </c>
      <c r="X16" s="16">
        <v>13229</v>
      </c>
      <c r="Y16" s="5">
        <v>11094</v>
      </c>
      <c r="Z16" s="20">
        <v>7576</v>
      </c>
      <c r="AA16" s="43">
        <f t="shared" si="6"/>
        <v>0.8386121399954645</v>
      </c>
      <c r="AB16" s="43">
        <f t="shared" si="7"/>
        <v>0.5726812306296772</v>
      </c>
      <c r="AC16" s="29">
        <f t="shared" si="8"/>
        <v>0.6828916531458445</v>
      </c>
      <c r="AD16" s="23"/>
      <c r="AE16" s="61"/>
      <c r="AF16" s="5"/>
      <c r="AG16" s="5" t="s">
        <v>5</v>
      </c>
      <c r="AH16" s="16">
        <f t="shared" si="27"/>
        <v>3060</v>
      </c>
      <c r="AI16" s="55">
        <f t="shared" si="21"/>
        <v>0.008631291534564656</v>
      </c>
      <c r="AJ16" s="5">
        <f t="shared" si="28"/>
        <v>2575</v>
      </c>
      <c r="AK16" s="29">
        <f t="shared" si="22"/>
        <v>0.008981137866569937</v>
      </c>
      <c r="AL16" s="20">
        <f t="shared" si="29"/>
        <v>1870</v>
      </c>
      <c r="AM16" s="29">
        <f t="shared" si="23"/>
        <v>0.009671630057564301</v>
      </c>
    </row>
    <row r="17" spans="2:39" ht="12.75">
      <c r="B17" s="5"/>
      <c r="C17" s="5" t="s">
        <v>7</v>
      </c>
      <c r="D17" s="16">
        <v>17036</v>
      </c>
      <c r="E17" s="5">
        <v>12605</v>
      </c>
      <c r="F17" s="20">
        <v>8591</v>
      </c>
      <c r="G17" s="43">
        <f t="shared" si="0"/>
        <v>0.7399037332707208</v>
      </c>
      <c r="H17" s="43">
        <f t="shared" si="1"/>
        <v>0.5042850434374266</v>
      </c>
      <c r="I17" s="29">
        <f t="shared" si="2"/>
        <v>0.6815549385164618</v>
      </c>
      <c r="J17" s="23"/>
      <c r="L17" s="5"/>
      <c r="M17" s="5" t="s">
        <v>6</v>
      </c>
      <c r="N17" s="16">
        <f t="shared" si="24"/>
        <v>14301</v>
      </c>
      <c r="O17" s="55">
        <f t="shared" si="18"/>
        <v>0.03577423284645422</v>
      </c>
      <c r="P17" s="5">
        <f t="shared" si="25"/>
        <v>11286</v>
      </c>
      <c r="Q17" s="29">
        <f t="shared" si="19"/>
        <v>0.03806652028291863</v>
      </c>
      <c r="R17" s="20">
        <f t="shared" si="26"/>
        <v>7576</v>
      </c>
      <c r="S17" s="29">
        <f t="shared" si="20"/>
        <v>0.03918303171984339</v>
      </c>
      <c r="V17" s="5"/>
      <c r="W17" s="5" t="s">
        <v>7</v>
      </c>
      <c r="X17" s="16">
        <v>15530</v>
      </c>
      <c r="Y17" s="5">
        <v>12280</v>
      </c>
      <c r="Z17" s="20">
        <v>8591</v>
      </c>
      <c r="AA17" s="43">
        <f t="shared" si="6"/>
        <v>0.7907276239536382</v>
      </c>
      <c r="AB17" s="43">
        <f t="shared" si="7"/>
        <v>0.5531873792659369</v>
      </c>
      <c r="AC17" s="29">
        <f t="shared" si="8"/>
        <v>0.6995928338762215</v>
      </c>
      <c r="AD17" s="23"/>
      <c r="AE17" s="61"/>
      <c r="AF17" s="5"/>
      <c r="AG17" s="5" t="s">
        <v>6</v>
      </c>
      <c r="AH17" s="16">
        <f t="shared" si="27"/>
        <v>13229</v>
      </c>
      <c r="AI17" s="55">
        <f t="shared" si="21"/>
        <v>0.03731482212769798</v>
      </c>
      <c r="AJ17" s="5">
        <f t="shared" si="28"/>
        <v>11094</v>
      </c>
      <c r="AK17" s="29">
        <f t="shared" si="22"/>
        <v>0.03869388096766093</v>
      </c>
      <c r="AL17" s="20">
        <f t="shared" si="29"/>
        <v>7576</v>
      </c>
      <c r="AM17" s="29">
        <f t="shared" si="23"/>
        <v>0.03918303171984339</v>
      </c>
    </row>
    <row r="18" spans="2:39" ht="12.75">
      <c r="B18" s="6"/>
      <c r="C18" s="6" t="s">
        <v>8</v>
      </c>
      <c r="D18" s="17">
        <v>25030</v>
      </c>
      <c r="E18" s="6">
        <v>19276</v>
      </c>
      <c r="F18" s="18">
        <v>12885</v>
      </c>
      <c r="G18" s="48">
        <f t="shared" si="0"/>
        <v>0.7701158609668398</v>
      </c>
      <c r="H18" s="48">
        <f t="shared" si="1"/>
        <v>0.5147822612864562</v>
      </c>
      <c r="I18" s="30">
        <f t="shared" si="2"/>
        <v>0.6684478107491181</v>
      </c>
      <c r="J18" s="23"/>
      <c r="L18" s="5"/>
      <c r="M18" s="5" t="s">
        <v>7</v>
      </c>
      <c r="N18" s="16">
        <f t="shared" si="24"/>
        <v>17036</v>
      </c>
      <c r="O18" s="55">
        <f t="shared" si="18"/>
        <v>0.04261588915266024</v>
      </c>
      <c r="P18" s="5">
        <f t="shared" si="25"/>
        <v>12605</v>
      </c>
      <c r="Q18" s="29">
        <f t="shared" si="19"/>
        <v>0.04251537197999197</v>
      </c>
      <c r="R18" s="20">
        <f t="shared" si="26"/>
        <v>8591</v>
      </c>
      <c r="S18" s="29">
        <f t="shared" si="20"/>
        <v>0.0444326063232807</v>
      </c>
      <c r="V18" s="6"/>
      <c r="W18" s="6" t="s">
        <v>8</v>
      </c>
      <c r="X18" s="17">
        <v>23427</v>
      </c>
      <c r="Y18" s="6">
        <v>18873</v>
      </c>
      <c r="Z18" s="18">
        <v>12885</v>
      </c>
      <c r="AA18" s="48">
        <f t="shared" si="6"/>
        <v>0.8056089127929312</v>
      </c>
      <c r="AB18" s="48">
        <f t="shared" si="7"/>
        <v>0.5500064028684851</v>
      </c>
      <c r="AC18" s="30">
        <f t="shared" si="8"/>
        <v>0.6827213479573995</v>
      </c>
      <c r="AD18" s="23"/>
      <c r="AE18" s="61"/>
      <c r="AF18" s="5"/>
      <c r="AG18" s="5" t="s">
        <v>7</v>
      </c>
      <c r="AH18" s="16">
        <f t="shared" si="27"/>
        <v>15530</v>
      </c>
      <c r="AI18" s="55">
        <f t="shared" si="21"/>
        <v>0.043805214879669645</v>
      </c>
      <c r="AJ18" s="5">
        <f t="shared" si="28"/>
        <v>12280</v>
      </c>
      <c r="AK18" s="29">
        <f t="shared" si="22"/>
        <v>0.04283043611707916</v>
      </c>
      <c r="AL18" s="20">
        <f t="shared" si="29"/>
        <v>8591</v>
      </c>
      <c r="AM18" s="29">
        <f t="shared" si="23"/>
        <v>0.0444326063232807</v>
      </c>
    </row>
    <row r="19" spans="1:39" ht="12.75">
      <c r="A19" s="49"/>
      <c r="B19" s="5" t="s">
        <v>41</v>
      </c>
      <c r="C19" s="4" t="s">
        <v>2</v>
      </c>
      <c r="D19" s="16">
        <v>426076</v>
      </c>
      <c r="E19" s="5">
        <v>322411</v>
      </c>
      <c r="F19" s="20">
        <v>231138</v>
      </c>
      <c r="G19" s="43">
        <f t="shared" si="0"/>
        <v>0.7566983355082192</v>
      </c>
      <c r="H19" s="43">
        <f t="shared" si="1"/>
        <v>0.5424806841971854</v>
      </c>
      <c r="I19" s="29">
        <f t="shared" si="2"/>
        <v>0.7169048202449668</v>
      </c>
      <c r="J19" s="23"/>
      <c r="L19" s="5"/>
      <c r="M19" s="6" t="s">
        <v>8</v>
      </c>
      <c r="N19" s="17">
        <f t="shared" si="24"/>
        <v>25030</v>
      </c>
      <c r="O19" s="29">
        <f t="shared" si="18"/>
        <v>0.06261303742023279</v>
      </c>
      <c r="P19" s="6">
        <f t="shared" si="25"/>
        <v>19276</v>
      </c>
      <c r="Q19" s="30">
        <f t="shared" si="19"/>
        <v>0.06501597066928404</v>
      </c>
      <c r="R19" s="18">
        <f t="shared" si="26"/>
        <v>12885</v>
      </c>
      <c r="S19" s="30">
        <f t="shared" si="20"/>
        <v>0.06664115149289626</v>
      </c>
      <c r="V19" s="5" t="s">
        <v>41</v>
      </c>
      <c r="W19" s="4" t="s">
        <v>2</v>
      </c>
      <c r="X19" s="16">
        <v>381970</v>
      </c>
      <c r="Y19" s="5">
        <v>308282</v>
      </c>
      <c r="Z19" s="20">
        <v>231138</v>
      </c>
      <c r="AA19" s="43">
        <f t="shared" si="6"/>
        <v>0.807084325994188</v>
      </c>
      <c r="AB19" s="43">
        <f t="shared" si="7"/>
        <v>0.6051208210068854</v>
      </c>
      <c r="AC19" s="29">
        <f t="shared" si="8"/>
        <v>0.7497615819282345</v>
      </c>
      <c r="AD19" s="23"/>
      <c r="AE19" s="61"/>
      <c r="AF19" s="5"/>
      <c r="AG19" s="6" t="s">
        <v>8</v>
      </c>
      <c r="AH19" s="17">
        <f t="shared" si="27"/>
        <v>23427</v>
      </c>
      <c r="AI19" s="29">
        <f t="shared" si="21"/>
        <v>0.06608015254256411</v>
      </c>
      <c r="AJ19" s="6">
        <f t="shared" si="28"/>
        <v>18873</v>
      </c>
      <c r="AK19" s="30">
        <f t="shared" si="22"/>
        <v>0.06582563687602891</v>
      </c>
      <c r="AL19" s="18">
        <f t="shared" si="29"/>
        <v>12885</v>
      </c>
      <c r="AM19" s="30">
        <f t="shared" si="23"/>
        <v>0.06664115149289626</v>
      </c>
    </row>
    <row r="20" spans="2:39" ht="12.75">
      <c r="B20" s="5"/>
      <c r="C20" s="5" t="s">
        <v>3</v>
      </c>
      <c r="D20" s="16">
        <v>9097</v>
      </c>
      <c r="E20" s="5">
        <v>7517</v>
      </c>
      <c r="F20" s="20">
        <v>5903</v>
      </c>
      <c r="G20" s="43">
        <f t="shared" si="0"/>
        <v>0.8263163680334176</v>
      </c>
      <c r="H20" s="43">
        <f t="shared" si="1"/>
        <v>0.6488952401890733</v>
      </c>
      <c r="I20" s="29">
        <f t="shared" si="2"/>
        <v>0.7852866835173606</v>
      </c>
      <c r="L20" s="6"/>
      <c r="M20" s="38" t="s">
        <v>39</v>
      </c>
      <c r="N20" s="57">
        <f>SUM(N13:N19)</f>
        <v>399757</v>
      </c>
      <c r="O20" s="40">
        <f t="shared" si="18"/>
        <v>1</v>
      </c>
      <c r="P20" s="57">
        <f>SUM(P13:P19)</f>
        <v>296481</v>
      </c>
      <c r="Q20" s="40">
        <f t="shared" si="19"/>
        <v>1</v>
      </c>
      <c r="R20" s="72">
        <f>SUM(R13:R19)</f>
        <v>193349</v>
      </c>
      <c r="S20" s="40">
        <f t="shared" si="20"/>
        <v>1</v>
      </c>
      <c r="V20" s="5"/>
      <c r="W20" s="5" t="s">
        <v>3</v>
      </c>
      <c r="X20" s="16">
        <v>8651</v>
      </c>
      <c r="Y20" s="5">
        <v>7305</v>
      </c>
      <c r="Z20" s="20">
        <v>5903</v>
      </c>
      <c r="AA20" s="43">
        <f t="shared" si="6"/>
        <v>0.8444110507455785</v>
      </c>
      <c r="AB20" s="43">
        <f t="shared" si="7"/>
        <v>0.682348861403306</v>
      </c>
      <c r="AC20" s="29">
        <f t="shared" si="8"/>
        <v>0.8080766598220397</v>
      </c>
      <c r="AE20" s="61"/>
      <c r="AF20" s="6"/>
      <c r="AG20" s="38" t="s">
        <v>39</v>
      </c>
      <c r="AH20" s="57">
        <f>SUM(AH13:AH19)</f>
        <v>354524</v>
      </c>
      <c r="AI20" s="40">
        <f t="shared" si="21"/>
        <v>1</v>
      </c>
      <c r="AJ20" s="57">
        <f>SUM(AJ13:AJ19)</f>
        <v>286712</v>
      </c>
      <c r="AK20" s="40">
        <f t="shared" si="22"/>
        <v>1</v>
      </c>
      <c r="AL20" s="57">
        <f>SUM(AL13:AL19)</f>
        <v>193349</v>
      </c>
      <c r="AM20" s="40">
        <f t="shared" si="23"/>
        <v>1</v>
      </c>
    </row>
    <row r="21" spans="2:39" ht="12.75">
      <c r="B21" s="5"/>
      <c r="C21" s="5" t="s">
        <v>4</v>
      </c>
      <c r="D21" s="16">
        <v>46416</v>
      </c>
      <c r="E21" s="5">
        <v>35539</v>
      </c>
      <c r="F21" s="20">
        <v>25348</v>
      </c>
      <c r="G21" s="43">
        <f t="shared" si="0"/>
        <v>0.7656627025163737</v>
      </c>
      <c r="H21" s="43">
        <f t="shared" si="1"/>
        <v>0.5461047914512237</v>
      </c>
      <c r="I21" s="29">
        <f t="shared" si="2"/>
        <v>0.7132446045189792</v>
      </c>
      <c r="L21" s="5" t="s">
        <v>41</v>
      </c>
      <c r="M21" s="4" t="s">
        <v>2</v>
      </c>
      <c r="N21" s="61">
        <f>D19</f>
        <v>426076</v>
      </c>
      <c r="O21" s="29">
        <f aca="true" t="shared" si="30" ref="O21:O28">N21/N$28</f>
        <v>0.7621906388916219</v>
      </c>
      <c r="P21" s="5">
        <f>E19</f>
        <v>322411</v>
      </c>
      <c r="Q21" s="29">
        <f aca="true" t="shared" si="31" ref="Q21:Q28">P21/P$28</f>
        <v>0.7587855139043173</v>
      </c>
      <c r="R21" s="20">
        <f>F19</f>
        <v>231138</v>
      </c>
      <c r="S21" s="29">
        <f aca="true" t="shared" si="32" ref="S21:S28">R21/R$28</f>
        <v>0.7578916304615132</v>
      </c>
      <c r="V21" s="5"/>
      <c r="W21" s="5" t="s">
        <v>4</v>
      </c>
      <c r="X21" s="16">
        <v>43951</v>
      </c>
      <c r="Y21" s="5">
        <v>34882</v>
      </c>
      <c r="Z21" s="20">
        <v>25348</v>
      </c>
      <c r="AA21" s="43">
        <f t="shared" si="6"/>
        <v>0.7936565720916475</v>
      </c>
      <c r="AB21" s="43">
        <f t="shared" si="7"/>
        <v>0.5767331801324201</v>
      </c>
      <c r="AC21" s="29">
        <f t="shared" si="8"/>
        <v>0.7266785161401296</v>
      </c>
      <c r="AE21" s="61"/>
      <c r="AF21" s="5" t="s">
        <v>41</v>
      </c>
      <c r="AG21" s="4" t="s">
        <v>2</v>
      </c>
      <c r="AH21" s="61">
        <f>X19</f>
        <v>381970</v>
      </c>
      <c r="AI21" s="29">
        <f aca="true" t="shared" si="33" ref="AI21:AI28">AH21/AH$28</f>
        <v>0.7538519531627758</v>
      </c>
      <c r="AJ21" s="5">
        <f>Y19</f>
        <v>308282</v>
      </c>
      <c r="AK21" s="29">
        <f aca="true" t="shared" si="34" ref="AK21:AK28">AJ21/AJ$28</f>
        <v>0.7552895404788271</v>
      </c>
      <c r="AL21" s="20">
        <f>Z19</f>
        <v>231138</v>
      </c>
      <c r="AM21" s="29">
        <f aca="true" t="shared" si="35" ref="AM21:AM28">AL21/AL$28</f>
        <v>0.7578916304615132</v>
      </c>
    </row>
    <row r="22" spans="2:39" ht="12.75">
      <c r="B22" s="5"/>
      <c r="C22" s="5" t="s">
        <v>5</v>
      </c>
      <c r="D22" s="16">
        <v>4546</v>
      </c>
      <c r="E22" s="5">
        <v>3575</v>
      </c>
      <c r="F22" s="20">
        <v>2699</v>
      </c>
      <c r="G22" s="43">
        <f t="shared" si="0"/>
        <v>0.7864056313242411</v>
      </c>
      <c r="H22" s="43">
        <f t="shared" si="1"/>
        <v>0.5937087549494061</v>
      </c>
      <c r="I22" s="29">
        <f t="shared" si="2"/>
        <v>0.754965034965035</v>
      </c>
      <c r="L22" s="5"/>
      <c r="M22" s="5" t="s">
        <v>3</v>
      </c>
      <c r="N22" s="16">
        <f aca="true" t="shared" si="36" ref="N22:N27">D20</f>
        <v>9097</v>
      </c>
      <c r="O22" s="55">
        <f t="shared" si="30"/>
        <v>0.016273266370312067</v>
      </c>
      <c r="P22" s="5">
        <f aca="true" t="shared" si="37" ref="P22:P27">E20</f>
        <v>7517</v>
      </c>
      <c r="Q22" s="29">
        <f t="shared" si="31"/>
        <v>0.017691054920640898</v>
      </c>
      <c r="R22" s="20">
        <f aca="true" t="shared" si="38" ref="R22:R27">F20</f>
        <v>5903</v>
      </c>
      <c r="S22" s="29">
        <f t="shared" si="32"/>
        <v>0.01935568489220428</v>
      </c>
      <c r="V22" s="5"/>
      <c r="W22" s="5" t="s">
        <v>5</v>
      </c>
      <c r="X22" s="16">
        <v>4271</v>
      </c>
      <c r="Y22" s="5">
        <v>3481</v>
      </c>
      <c r="Z22" s="20">
        <v>2699</v>
      </c>
      <c r="AA22" s="43">
        <f t="shared" si="6"/>
        <v>0.8150316085225943</v>
      </c>
      <c r="AB22" s="43">
        <f t="shared" si="7"/>
        <v>0.6319363146804027</v>
      </c>
      <c r="AC22" s="29">
        <f t="shared" si="8"/>
        <v>0.7753519103705832</v>
      </c>
      <c r="AE22" s="61"/>
      <c r="AF22" s="5"/>
      <c r="AG22" s="5" t="s">
        <v>3</v>
      </c>
      <c r="AH22" s="16">
        <f aca="true" t="shared" si="39" ref="AH22:AH27">X20</f>
        <v>8651</v>
      </c>
      <c r="AI22" s="55">
        <f t="shared" si="33"/>
        <v>0.017073522126897854</v>
      </c>
      <c r="AJ22" s="5">
        <f aca="true" t="shared" si="40" ref="AJ22:AJ27">Y20</f>
        <v>7305</v>
      </c>
      <c r="AK22" s="29">
        <f t="shared" si="34"/>
        <v>0.017897217785007986</v>
      </c>
      <c r="AL22" s="20">
        <f aca="true" t="shared" si="41" ref="AL22:AL27">Z20</f>
        <v>5903</v>
      </c>
      <c r="AM22" s="29">
        <f t="shared" si="35"/>
        <v>0.01935568489220428</v>
      </c>
    </row>
    <row r="23" spans="2:39" ht="12.75">
      <c r="B23" s="5"/>
      <c r="C23" s="5" t="s">
        <v>6</v>
      </c>
      <c r="D23" s="16">
        <v>16681</v>
      </c>
      <c r="E23" s="5">
        <v>13143</v>
      </c>
      <c r="F23" s="20">
        <v>9649</v>
      </c>
      <c r="G23" s="43">
        <f t="shared" si="0"/>
        <v>0.7879024039326179</v>
      </c>
      <c r="H23" s="43">
        <f t="shared" si="1"/>
        <v>0.5784425394161021</v>
      </c>
      <c r="I23" s="29">
        <f t="shared" si="2"/>
        <v>0.7341550635319182</v>
      </c>
      <c r="J23" s="16"/>
      <c r="K23" s="16"/>
      <c r="L23" s="5"/>
      <c r="M23" s="5" t="s">
        <v>4</v>
      </c>
      <c r="N23" s="16">
        <f t="shared" si="36"/>
        <v>46416</v>
      </c>
      <c r="O23" s="55">
        <f t="shared" si="30"/>
        <v>0.08303176122286522</v>
      </c>
      <c r="P23" s="5">
        <f t="shared" si="37"/>
        <v>35539</v>
      </c>
      <c r="Q23" s="29">
        <f t="shared" si="31"/>
        <v>0.08364006928623878</v>
      </c>
      <c r="R23" s="20">
        <f t="shared" si="38"/>
        <v>25348</v>
      </c>
      <c r="S23" s="29">
        <f t="shared" si="32"/>
        <v>0.08311500942700221</v>
      </c>
      <c r="V23" s="5"/>
      <c r="W23" s="5" t="s">
        <v>6</v>
      </c>
      <c r="X23" s="16">
        <v>15498</v>
      </c>
      <c r="Y23" s="5">
        <v>12814</v>
      </c>
      <c r="Z23" s="20">
        <v>9649</v>
      </c>
      <c r="AA23" s="43">
        <f t="shared" si="6"/>
        <v>0.8268163634017293</v>
      </c>
      <c r="AB23" s="43">
        <f t="shared" si="7"/>
        <v>0.6225964640598787</v>
      </c>
      <c r="AC23" s="29">
        <f t="shared" si="8"/>
        <v>0.7530045262993601</v>
      </c>
      <c r="AD23" s="16"/>
      <c r="AE23" s="61"/>
      <c r="AF23" s="5"/>
      <c r="AG23" s="5" t="s">
        <v>4</v>
      </c>
      <c r="AH23" s="16">
        <f t="shared" si="39"/>
        <v>43951</v>
      </c>
      <c r="AI23" s="55">
        <f t="shared" si="33"/>
        <v>0.08674122887519217</v>
      </c>
      <c r="AJ23" s="5">
        <f t="shared" si="40"/>
        <v>34882</v>
      </c>
      <c r="AK23" s="29">
        <f t="shared" si="34"/>
        <v>0.0854607461706569</v>
      </c>
      <c r="AL23" s="20">
        <f t="shared" si="41"/>
        <v>25348</v>
      </c>
      <c r="AM23" s="29">
        <f t="shared" si="35"/>
        <v>0.08311500942700221</v>
      </c>
    </row>
    <row r="24" spans="2:39" ht="12.75">
      <c r="B24" s="5"/>
      <c r="C24" s="5" t="s">
        <v>7</v>
      </c>
      <c r="D24" s="16">
        <v>21923</v>
      </c>
      <c r="E24" s="5">
        <v>16953</v>
      </c>
      <c r="F24" s="20">
        <v>11672</v>
      </c>
      <c r="G24" s="43">
        <f t="shared" si="0"/>
        <v>0.7732974501664918</v>
      </c>
      <c r="H24" s="43">
        <f t="shared" si="1"/>
        <v>0.5324088856452128</v>
      </c>
      <c r="I24" s="29">
        <f t="shared" si="2"/>
        <v>0.6884917123812895</v>
      </c>
      <c r="K24" s="32"/>
      <c r="L24" s="5"/>
      <c r="M24" s="5" t="s">
        <v>5</v>
      </c>
      <c r="N24" s="16">
        <f t="shared" si="36"/>
        <v>4546</v>
      </c>
      <c r="O24" s="55">
        <f t="shared" si="30"/>
        <v>0.008132161033245978</v>
      </c>
      <c r="P24" s="5">
        <f t="shared" si="37"/>
        <v>3575</v>
      </c>
      <c r="Q24" s="29">
        <f t="shared" si="31"/>
        <v>0.008413665204375576</v>
      </c>
      <c r="R24" s="20">
        <f t="shared" si="38"/>
        <v>2699</v>
      </c>
      <c r="S24" s="29">
        <f t="shared" si="32"/>
        <v>0.008849905729977866</v>
      </c>
      <c r="V24" s="5"/>
      <c r="W24" s="5" t="s">
        <v>7</v>
      </c>
      <c r="X24" s="16">
        <v>20318</v>
      </c>
      <c r="Y24" s="5">
        <v>16336</v>
      </c>
      <c r="Z24" s="20">
        <v>11672</v>
      </c>
      <c r="AA24" s="43">
        <f t="shared" si="6"/>
        <v>0.804016143321193</v>
      </c>
      <c r="AB24" s="43">
        <f t="shared" si="7"/>
        <v>0.5744659907471208</v>
      </c>
      <c r="AC24" s="29">
        <f t="shared" si="8"/>
        <v>0.7144955925563173</v>
      </c>
      <c r="AE24" s="61"/>
      <c r="AF24" s="5"/>
      <c r="AG24" s="5" t="s">
        <v>5</v>
      </c>
      <c r="AH24" s="16">
        <f t="shared" si="39"/>
        <v>4271</v>
      </c>
      <c r="AI24" s="55">
        <f t="shared" si="33"/>
        <v>0.008429200439715723</v>
      </c>
      <c r="AJ24" s="5">
        <f t="shared" si="40"/>
        <v>3481</v>
      </c>
      <c r="AK24" s="29">
        <f t="shared" si="34"/>
        <v>0.008528434648817633</v>
      </c>
      <c r="AL24" s="20">
        <f t="shared" si="41"/>
        <v>2699</v>
      </c>
      <c r="AM24" s="29">
        <f t="shared" si="35"/>
        <v>0.008849905729977866</v>
      </c>
    </row>
    <row r="25" spans="2:39" ht="12.75">
      <c r="B25" s="5"/>
      <c r="C25" s="6" t="s">
        <v>8</v>
      </c>
      <c r="D25" s="16">
        <v>34276</v>
      </c>
      <c r="E25" s="5">
        <v>25766</v>
      </c>
      <c r="F25" s="20">
        <v>18566</v>
      </c>
      <c r="G25" s="43">
        <f t="shared" si="0"/>
        <v>0.7517213210409616</v>
      </c>
      <c r="H25" s="43">
        <f t="shared" si="1"/>
        <v>0.5416618041778504</v>
      </c>
      <c r="I25" s="29">
        <f t="shared" si="2"/>
        <v>0.7205619809050687</v>
      </c>
      <c r="J25" s="16"/>
      <c r="K25" s="23"/>
      <c r="L25" s="5"/>
      <c r="M25" s="5" t="s">
        <v>6</v>
      </c>
      <c r="N25" s="16">
        <f t="shared" si="36"/>
        <v>16681</v>
      </c>
      <c r="O25" s="55">
        <f t="shared" si="30"/>
        <v>0.029839986404658195</v>
      </c>
      <c r="P25" s="5">
        <f t="shared" si="37"/>
        <v>13143</v>
      </c>
      <c r="Q25" s="29">
        <f t="shared" si="31"/>
        <v>0.030931692805904392</v>
      </c>
      <c r="R25" s="20">
        <f t="shared" si="38"/>
        <v>9649</v>
      </c>
      <c r="S25" s="29">
        <f t="shared" si="32"/>
        <v>0.03163865890646774</v>
      </c>
      <c r="V25" s="5"/>
      <c r="W25" s="6" t="s">
        <v>8</v>
      </c>
      <c r="X25" s="16">
        <v>32032</v>
      </c>
      <c r="Y25" s="5">
        <v>25064</v>
      </c>
      <c r="Z25" s="20">
        <v>18566</v>
      </c>
      <c r="AA25" s="43">
        <f t="shared" si="6"/>
        <v>0.7824675324675324</v>
      </c>
      <c r="AB25" s="43">
        <f t="shared" si="7"/>
        <v>0.5796078921078921</v>
      </c>
      <c r="AC25" s="29">
        <f t="shared" si="8"/>
        <v>0.740743696137887</v>
      </c>
      <c r="AD25" s="16"/>
      <c r="AE25" s="61"/>
      <c r="AF25" s="5"/>
      <c r="AG25" s="5" t="s">
        <v>6</v>
      </c>
      <c r="AH25" s="16">
        <f t="shared" si="39"/>
        <v>15498</v>
      </c>
      <c r="AI25" s="55">
        <f t="shared" si="33"/>
        <v>0.030586688928755396</v>
      </c>
      <c r="AJ25" s="5">
        <f t="shared" si="40"/>
        <v>12814</v>
      </c>
      <c r="AK25" s="29">
        <f t="shared" si="34"/>
        <v>0.03139424349036172</v>
      </c>
      <c r="AL25" s="20">
        <f t="shared" si="41"/>
        <v>9649</v>
      </c>
      <c r="AM25" s="29">
        <f t="shared" si="35"/>
        <v>0.03163865890646774</v>
      </c>
    </row>
    <row r="26" spans="2:39" ht="12.75">
      <c r="B26" s="4" t="s">
        <v>42</v>
      </c>
      <c r="C26" s="4" t="s">
        <v>2</v>
      </c>
      <c r="D26" s="15">
        <v>622036</v>
      </c>
      <c r="E26" s="4">
        <v>420912</v>
      </c>
      <c r="F26" s="9">
        <v>318355</v>
      </c>
      <c r="G26" s="53">
        <f t="shared" si="0"/>
        <v>0.6766682314206894</v>
      </c>
      <c r="H26" s="53">
        <f t="shared" si="1"/>
        <v>0.5117951372589368</v>
      </c>
      <c r="I26" s="28">
        <f t="shared" si="2"/>
        <v>0.7563457444786559</v>
      </c>
      <c r="J26" s="16"/>
      <c r="K26" s="23"/>
      <c r="L26" s="5"/>
      <c r="M26" s="5" t="s">
        <v>7</v>
      </c>
      <c r="N26" s="16">
        <f t="shared" si="36"/>
        <v>21923</v>
      </c>
      <c r="O26" s="55">
        <f t="shared" si="30"/>
        <v>0.03921719452966378</v>
      </c>
      <c r="P26" s="5">
        <f t="shared" si="37"/>
        <v>16953</v>
      </c>
      <c r="Q26" s="29">
        <f t="shared" si="31"/>
        <v>0.03989842411462354</v>
      </c>
      <c r="R26" s="20">
        <f t="shared" si="38"/>
        <v>11672</v>
      </c>
      <c r="S26" s="29">
        <f t="shared" si="32"/>
        <v>0.038271989507336665</v>
      </c>
      <c r="V26" s="4" t="s">
        <v>42</v>
      </c>
      <c r="W26" s="4" t="s">
        <v>2</v>
      </c>
      <c r="X26" s="15">
        <v>508125</v>
      </c>
      <c r="Y26" s="4">
        <v>410978</v>
      </c>
      <c r="Z26" s="9">
        <v>318355</v>
      </c>
      <c r="AA26" s="53">
        <f t="shared" si="6"/>
        <v>0.8088127921279212</v>
      </c>
      <c r="AB26" s="53">
        <f t="shared" si="7"/>
        <v>0.6265289052890529</v>
      </c>
      <c r="AC26" s="28">
        <f t="shared" si="8"/>
        <v>0.7746278389597496</v>
      </c>
      <c r="AD26" s="16"/>
      <c r="AE26" s="61"/>
      <c r="AF26" s="5"/>
      <c r="AG26" s="5" t="s">
        <v>7</v>
      </c>
      <c r="AH26" s="16">
        <f t="shared" si="39"/>
        <v>20318</v>
      </c>
      <c r="AI26" s="55">
        <f t="shared" si="33"/>
        <v>0.040099389963508335</v>
      </c>
      <c r="AJ26" s="5">
        <f t="shared" si="40"/>
        <v>16336</v>
      </c>
      <c r="AK26" s="29">
        <f t="shared" si="34"/>
        <v>0.040023127958369674</v>
      </c>
      <c r="AL26" s="20">
        <f t="shared" si="41"/>
        <v>11672</v>
      </c>
      <c r="AM26" s="29">
        <f t="shared" si="35"/>
        <v>0.038271989507336665</v>
      </c>
    </row>
    <row r="27" spans="2:39" ht="12.75">
      <c r="B27" s="5"/>
      <c r="C27" s="5" t="s">
        <v>3</v>
      </c>
      <c r="D27" s="16">
        <v>10725</v>
      </c>
      <c r="E27" s="5">
        <v>8704</v>
      </c>
      <c r="F27" s="20">
        <v>7008</v>
      </c>
      <c r="G27" s="43">
        <f t="shared" si="0"/>
        <v>0.8115617715617716</v>
      </c>
      <c r="H27" s="43">
        <f t="shared" si="1"/>
        <v>0.6534265734265734</v>
      </c>
      <c r="I27" s="29">
        <f t="shared" si="2"/>
        <v>0.8051470588235294</v>
      </c>
      <c r="J27" s="16"/>
      <c r="K27" s="23"/>
      <c r="L27" s="5"/>
      <c r="M27" s="6" t="s">
        <v>8</v>
      </c>
      <c r="N27" s="16">
        <f t="shared" si="36"/>
        <v>34276</v>
      </c>
      <c r="O27" s="29">
        <f t="shared" si="30"/>
        <v>0.06131499154763289</v>
      </c>
      <c r="P27" s="5">
        <f t="shared" si="37"/>
        <v>25766</v>
      </c>
      <c r="Q27" s="29">
        <f t="shared" si="31"/>
        <v>0.06063957976389961</v>
      </c>
      <c r="R27" s="20">
        <f t="shared" si="38"/>
        <v>18566</v>
      </c>
      <c r="S27" s="29">
        <f t="shared" si="32"/>
        <v>0.06087712107549799</v>
      </c>
      <c r="V27" s="5"/>
      <c r="W27" s="5" t="s">
        <v>3</v>
      </c>
      <c r="X27" s="16">
        <v>10147</v>
      </c>
      <c r="Y27" s="5">
        <v>8563</v>
      </c>
      <c r="Z27" s="20">
        <v>7008</v>
      </c>
      <c r="AA27" s="43">
        <f t="shared" si="6"/>
        <v>0.8438947472159259</v>
      </c>
      <c r="AB27" s="43">
        <f t="shared" si="7"/>
        <v>0.6906474820143885</v>
      </c>
      <c r="AC27" s="29">
        <f t="shared" si="8"/>
        <v>0.8184047646852739</v>
      </c>
      <c r="AD27" s="16"/>
      <c r="AE27" s="16"/>
      <c r="AF27" s="5"/>
      <c r="AG27" s="6" t="s">
        <v>8</v>
      </c>
      <c r="AH27" s="16">
        <f t="shared" si="39"/>
        <v>32032</v>
      </c>
      <c r="AI27" s="29">
        <f t="shared" si="33"/>
        <v>0.06321801650315478</v>
      </c>
      <c r="AJ27" s="5">
        <f t="shared" si="40"/>
        <v>25064</v>
      </c>
      <c r="AK27" s="29">
        <f t="shared" si="34"/>
        <v>0.06140668946795896</v>
      </c>
      <c r="AL27" s="20">
        <f t="shared" si="41"/>
        <v>18566</v>
      </c>
      <c r="AM27" s="29">
        <f t="shared" si="35"/>
        <v>0.06087712107549799</v>
      </c>
    </row>
    <row r="28" spans="2:39" ht="12.75">
      <c r="B28" s="5"/>
      <c r="C28" s="5" t="s">
        <v>4</v>
      </c>
      <c r="D28" s="16">
        <v>58034</v>
      </c>
      <c r="E28" s="5">
        <v>45451</v>
      </c>
      <c r="F28" s="20">
        <v>32387</v>
      </c>
      <c r="G28" s="43">
        <f t="shared" si="0"/>
        <v>0.7831788262053279</v>
      </c>
      <c r="H28" s="43">
        <f t="shared" si="1"/>
        <v>0.558069407588655</v>
      </c>
      <c r="I28" s="29">
        <f t="shared" si="2"/>
        <v>0.7125695804272734</v>
      </c>
      <c r="J28" s="16"/>
      <c r="K28" s="23"/>
      <c r="L28" s="5"/>
      <c r="M28" s="38" t="s">
        <v>39</v>
      </c>
      <c r="N28" s="57">
        <f>SUM(N21:N27)</f>
        <v>559015</v>
      </c>
      <c r="O28" s="60">
        <f t="shared" si="30"/>
        <v>1</v>
      </c>
      <c r="P28" s="57">
        <f>SUM(P21:P27)</f>
        <v>424904</v>
      </c>
      <c r="Q28" s="40">
        <f t="shared" si="31"/>
        <v>1</v>
      </c>
      <c r="R28" s="72">
        <f>SUM(R21:R27)</f>
        <v>304975</v>
      </c>
      <c r="S28" s="40">
        <f t="shared" si="32"/>
        <v>1</v>
      </c>
      <c r="V28" s="5"/>
      <c r="W28" s="5" t="s">
        <v>4</v>
      </c>
      <c r="X28" s="16">
        <v>54948</v>
      </c>
      <c r="Y28" s="5">
        <v>44910</v>
      </c>
      <c r="Z28" s="20">
        <v>32387</v>
      </c>
      <c r="AA28" s="43">
        <f t="shared" si="6"/>
        <v>0.8173181917449225</v>
      </c>
      <c r="AB28" s="43">
        <f t="shared" si="7"/>
        <v>0.5894118075271165</v>
      </c>
      <c r="AC28" s="29">
        <f t="shared" si="8"/>
        <v>0.7211534179470052</v>
      </c>
      <c r="AD28" s="16"/>
      <c r="AE28" s="16"/>
      <c r="AF28" s="5"/>
      <c r="AG28" s="38" t="s">
        <v>39</v>
      </c>
      <c r="AH28" s="57">
        <f>SUM(AH21:AH27)</f>
        <v>506691</v>
      </c>
      <c r="AI28" s="60">
        <f t="shared" si="33"/>
        <v>1</v>
      </c>
      <c r="AJ28" s="57">
        <f>SUM(AJ21:AJ27)</f>
        <v>408164</v>
      </c>
      <c r="AK28" s="40">
        <f t="shared" si="34"/>
        <v>1</v>
      </c>
      <c r="AL28" s="57">
        <f>SUM(AL21:AL27)</f>
        <v>304975</v>
      </c>
      <c r="AM28" s="40">
        <f t="shared" si="35"/>
        <v>1</v>
      </c>
    </row>
    <row r="29" spans="2:39" ht="12.75">
      <c r="B29" s="5"/>
      <c r="C29" s="5" t="s">
        <v>5</v>
      </c>
      <c r="D29" s="16">
        <v>4647</v>
      </c>
      <c r="E29" s="5">
        <v>3772</v>
      </c>
      <c r="F29" s="20">
        <v>2808</v>
      </c>
      <c r="G29" s="43">
        <f t="shared" si="0"/>
        <v>0.8117064772971809</v>
      </c>
      <c r="H29" s="43">
        <f t="shared" si="1"/>
        <v>0.6042608134280181</v>
      </c>
      <c r="I29" s="29">
        <f t="shared" si="2"/>
        <v>0.7444326617179216</v>
      </c>
      <c r="J29" s="16"/>
      <c r="K29" s="23"/>
      <c r="L29" s="4" t="s">
        <v>42</v>
      </c>
      <c r="M29" s="4" t="s">
        <v>2</v>
      </c>
      <c r="N29" s="15">
        <f>D26</f>
        <v>622036</v>
      </c>
      <c r="O29" s="28">
        <f aca="true" t="shared" si="42" ref="O29:O36">N29/N$36</f>
        <v>0.7986780204203218</v>
      </c>
      <c r="P29" s="4">
        <f>E26</f>
        <v>420912</v>
      </c>
      <c r="Q29" s="28">
        <f aca="true" t="shared" si="43" ref="Q29:Q36">P29/P$36</f>
        <v>0.7750474608666511</v>
      </c>
      <c r="R29" s="9">
        <f>F26</f>
        <v>318355</v>
      </c>
      <c r="S29" s="28">
        <f aca="true" t="shared" si="44" ref="S29:S36">R29/R$36</f>
        <v>0.7824970197495361</v>
      </c>
      <c r="V29" s="5"/>
      <c r="W29" s="5" t="s">
        <v>5</v>
      </c>
      <c r="X29" s="16">
        <v>4398</v>
      </c>
      <c r="Y29" s="5">
        <v>3699</v>
      </c>
      <c r="Z29" s="20">
        <v>2808</v>
      </c>
      <c r="AA29" s="43">
        <f t="shared" si="6"/>
        <v>0.8410641200545702</v>
      </c>
      <c r="AB29" s="43">
        <f t="shared" si="7"/>
        <v>0.6384720327421555</v>
      </c>
      <c r="AC29" s="29">
        <f t="shared" si="8"/>
        <v>0.7591240875912408</v>
      </c>
      <c r="AD29" s="16"/>
      <c r="AE29" s="16"/>
      <c r="AF29" s="4" t="s">
        <v>42</v>
      </c>
      <c r="AG29" s="4" t="s">
        <v>2</v>
      </c>
      <c r="AH29" s="15">
        <f>X26</f>
        <v>508125</v>
      </c>
      <c r="AI29" s="28">
        <f aca="true" t="shared" si="45" ref="AI29:AI36">AH29/AH$36</f>
        <v>0.7757159868099658</v>
      </c>
      <c r="AJ29" s="4">
        <f>Y26</f>
        <v>410978</v>
      </c>
      <c r="AK29" s="28">
        <f aca="true" t="shared" si="46" ref="AK29:AK36">AJ29/AJ$36</f>
        <v>0.7736959419263989</v>
      </c>
      <c r="AL29" s="9">
        <f>Z26</f>
        <v>318355</v>
      </c>
      <c r="AM29" s="28">
        <f aca="true" t="shared" si="47" ref="AM29:AM36">AL29/AL$36</f>
        <v>0.7824970197495361</v>
      </c>
    </row>
    <row r="30" spans="2:39" ht="12.75">
      <c r="B30" s="5"/>
      <c r="C30" s="5" t="s">
        <v>6</v>
      </c>
      <c r="D30" s="16">
        <v>18932</v>
      </c>
      <c r="E30" s="5">
        <v>15185</v>
      </c>
      <c r="F30" s="20">
        <v>11248</v>
      </c>
      <c r="G30" s="43">
        <f t="shared" si="0"/>
        <v>0.8020811324741179</v>
      </c>
      <c r="H30" s="43">
        <f t="shared" si="1"/>
        <v>0.5941263469258399</v>
      </c>
      <c r="I30" s="29">
        <f t="shared" si="2"/>
        <v>0.7407309845242015</v>
      </c>
      <c r="J30" s="16"/>
      <c r="K30" s="23"/>
      <c r="L30" s="5"/>
      <c r="M30" s="5" t="s">
        <v>3</v>
      </c>
      <c r="N30" s="16">
        <f aca="true" t="shared" si="48" ref="N30:N35">D27</f>
        <v>10725</v>
      </c>
      <c r="O30" s="55">
        <f t="shared" si="42"/>
        <v>0.013770620621648829</v>
      </c>
      <c r="P30" s="5">
        <f aca="true" t="shared" si="49" ref="P30:P35">E27</f>
        <v>8704</v>
      </c>
      <c r="Q30" s="29">
        <f t="shared" si="43"/>
        <v>0.01602713417384948</v>
      </c>
      <c r="R30" s="20">
        <f aca="true" t="shared" si="50" ref="R30:R35">F27</f>
        <v>7008</v>
      </c>
      <c r="S30" s="29">
        <f t="shared" si="44"/>
        <v>0.017225233196917746</v>
      </c>
      <c r="V30" s="5"/>
      <c r="W30" s="5" t="s">
        <v>6</v>
      </c>
      <c r="X30" s="16">
        <v>17580</v>
      </c>
      <c r="Y30" s="5">
        <v>14873</v>
      </c>
      <c r="Z30" s="20">
        <v>11248</v>
      </c>
      <c r="AA30" s="43">
        <f t="shared" si="6"/>
        <v>0.8460182025028441</v>
      </c>
      <c r="AB30" s="43">
        <f t="shared" si="7"/>
        <v>0.6398179749715586</v>
      </c>
      <c r="AC30" s="29">
        <f t="shared" si="8"/>
        <v>0.7562697505546965</v>
      </c>
      <c r="AD30" s="16"/>
      <c r="AE30" s="16"/>
      <c r="AF30" s="5"/>
      <c r="AG30" s="5" t="s">
        <v>3</v>
      </c>
      <c r="AH30" s="16">
        <f aca="true" t="shared" si="51" ref="AH30:AH35">X27</f>
        <v>10147</v>
      </c>
      <c r="AI30" s="55">
        <f t="shared" si="45"/>
        <v>0.015490657059110895</v>
      </c>
      <c r="AJ30" s="5">
        <f aca="true" t="shared" si="52" ref="AJ30:AJ35">Y27</f>
        <v>8563</v>
      </c>
      <c r="AK30" s="29">
        <f t="shared" si="46"/>
        <v>0.016120469588921438</v>
      </c>
      <c r="AL30" s="20">
        <f aca="true" t="shared" si="53" ref="AL30:AL35">Z27</f>
        <v>7008</v>
      </c>
      <c r="AM30" s="29">
        <f t="shared" si="47"/>
        <v>0.017225233196917746</v>
      </c>
    </row>
    <row r="31" spans="2:39" ht="12.75">
      <c r="B31" s="5"/>
      <c r="C31" s="5" t="s">
        <v>7</v>
      </c>
      <c r="D31" s="16">
        <v>23694</v>
      </c>
      <c r="E31" s="5">
        <v>18150</v>
      </c>
      <c r="F31" s="20">
        <v>12786</v>
      </c>
      <c r="G31" s="43">
        <f t="shared" si="0"/>
        <v>0.766016713091922</v>
      </c>
      <c r="H31" s="43">
        <f t="shared" si="1"/>
        <v>0.539630286148392</v>
      </c>
      <c r="I31" s="29">
        <f t="shared" si="2"/>
        <v>0.7044628099173553</v>
      </c>
      <c r="J31" s="16"/>
      <c r="K31" s="23"/>
      <c r="L31" s="5"/>
      <c r="M31" s="5" t="s">
        <v>4</v>
      </c>
      <c r="N31" s="16">
        <f t="shared" si="48"/>
        <v>58034</v>
      </c>
      <c r="O31" s="55">
        <f t="shared" si="42"/>
        <v>0.07451414425704131</v>
      </c>
      <c r="P31" s="5">
        <f t="shared" si="49"/>
        <v>45451</v>
      </c>
      <c r="Q31" s="29">
        <f t="shared" si="43"/>
        <v>0.08369132299352396</v>
      </c>
      <c r="R31" s="20">
        <f t="shared" si="50"/>
        <v>32387</v>
      </c>
      <c r="S31" s="29">
        <f t="shared" si="44"/>
        <v>0.07960525507257063</v>
      </c>
      <c r="V31" s="5"/>
      <c r="W31" s="5" t="s">
        <v>7</v>
      </c>
      <c r="X31" s="16">
        <v>22249</v>
      </c>
      <c r="Y31" s="5">
        <v>17879</v>
      </c>
      <c r="Z31" s="20">
        <v>12786</v>
      </c>
      <c r="AA31" s="43">
        <f t="shared" si="6"/>
        <v>0.8035866780529461</v>
      </c>
      <c r="AB31" s="43">
        <f t="shared" si="7"/>
        <v>0.5746775135961166</v>
      </c>
      <c r="AC31" s="29">
        <f t="shared" si="8"/>
        <v>0.7151406678225851</v>
      </c>
      <c r="AD31" s="16"/>
      <c r="AE31" s="16"/>
      <c r="AF31" s="5"/>
      <c r="AG31" s="5" t="s">
        <v>4</v>
      </c>
      <c r="AH31" s="16">
        <f t="shared" si="51"/>
        <v>54948</v>
      </c>
      <c r="AI31" s="55">
        <f t="shared" si="45"/>
        <v>0.08388495359062043</v>
      </c>
      <c r="AJ31" s="5">
        <f t="shared" si="52"/>
        <v>44910</v>
      </c>
      <c r="AK31" s="29">
        <f t="shared" si="46"/>
        <v>0.08454633764316966</v>
      </c>
      <c r="AL31" s="20">
        <f t="shared" si="53"/>
        <v>32387</v>
      </c>
      <c r="AM31" s="29">
        <f t="shared" si="47"/>
        <v>0.07960525507257063</v>
      </c>
    </row>
    <row r="32" spans="2:39" ht="12.75">
      <c r="B32" s="6"/>
      <c r="C32" s="6" t="s">
        <v>8</v>
      </c>
      <c r="D32" s="17">
        <v>40764</v>
      </c>
      <c r="E32" s="6">
        <v>30905</v>
      </c>
      <c r="F32" s="18">
        <v>22253</v>
      </c>
      <c r="G32" s="48">
        <f t="shared" si="0"/>
        <v>0.7581444411735845</v>
      </c>
      <c r="H32" s="48">
        <f t="shared" si="1"/>
        <v>0.5458983416740261</v>
      </c>
      <c r="I32" s="30">
        <f t="shared" si="2"/>
        <v>0.7200453001132503</v>
      </c>
      <c r="J32" s="16"/>
      <c r="K32" s="23"/>
      <c r="L32" s="5"/>
      <c r="M32" s="5" t="s">
        <v>5</v>
      </c>
      <c r="N32" s="16">
        <f t="shared" si="48"/>
        <v>4647</v>
      </c>
      <c r="O32" s="55">
        <f t="shared" si="42"/>
        <v>0.005966626949072457</v>
      </c>
      <c r="P32" s="5">
        <f t="shared" si="49"/>
        <v>3772</v>
      </c>
      <c r="Q32" s="29">
        <f t="shared" si="43"/>
        <v>0.006945582502729805</v>
      </c>
      <c r="R32" s="20">
        <f t="shared" si="50"/>
        <v>2808</v>
      </c>
      <c r="S32" s="29">
        <f t="shared" si="44"/>
        <v>0.006901891383696494</v>
      </c>
      <c r="V32" s="6"/>
      <c r="W32" s="6" t="s">
        <v>8</v>
      </c>
      <c r="X32" s="17">
        <v>37593</v>
      </c>
      <c r="Y32" s="6">
        <v>30286</v>
      </c>
      <c r="Z32" s="18">
        <v>22253</v>
      </c>
      <c r="AA32" s="48">
        <f t="shared" si="6"/>
        <v>0.8056287074721358</v>
      </c>
      <c r="AB32" s="48">
        <f t="shared" si="7"/>
        <v>0.591945308967095</v>
      </c>
      <c r="AC32" s="30">
        <f t="shared" si="8"/>
        <v>0.734761936208149</v>
      </c>
      <c r="AD32" s="16"/>
      <c r="AE32" s="16"/>
      <c r="AF32" s="5"/>
      <c r="AG32" s="5" t="s">
        <v>5</v>
      </c>
      <c r="AH32" s="16">
        <f t="shared" si="51"/>
        <v>4398</v>
      </c>
      <c r="AI32" s="55">
        <f t="shared" si="45"/>
        <v>0.00671409379579873</v>
      </c>
      <c r="AJ32" s="5">
        <f t="shared" si="52"/>
        <v>3699</v>
      </c>
      <c r="AK32" s="29">
        <f t="shared" si="46"/>
        <v>0.006963636226721989</v>
      </c>
      <c r="AL32" s="20">
        <f t="shared" si="53"/>
        <v>2808</v>
      </c>
      <c r="AM32" s="29">
        <f t="shared" si="47"/>
        <v>0.006901891383696494</v>
      </c>
    </row>
    <row r="33" spans="2:39" ht="12.75">
      <c r="B33" s="5" t="s">
        <v>43</v>
      </c>
      <c r="C33" s="4" t="s">
        <v>2</v>
      </c>
      <c r="D33" s="16">
        <v>732235</v>
      </c>
      <c r="E33" s="5">
        <v>511293</v>
      </c>
      <c r="F33" s="20">
        <v>414183</v>
      </c>
      <c r="G33" s="43">
        <f t="shared" si="0"/>
        <v>0.6982635356135667</v>
      </c>
      <c r="H33" s="43">
        <f t="shared" si="1"/>
        <v>0.5656421777161703</v>
      </c>
      <c r="I33" s="29">
        <f t="shared" si="2"/>
        <v>0.8100697643034425</v>
      </c>
      <c r="J33" s="16"/>
      <c r="K33" s="23"/>
      <c r="L33" s="5"/>
      <c r="M33" s="5" t="s">
        <v>6</v>
      </c>
      <c r="N33" s="16">
        <f t="shared" si="48"/>
        <v>18932</v>
      </c>
      <c r="O33" s="55">
        <f t="shared" si="42"/>
        <v>0.024308194835343182</v>
      </c>
      <c r="P33" s="5">
        <f t="shared" si="49"/>
        <v>15185</v>
      </c>
      <c r="Q33" s="29">
        <f t="shared" si="43"/>
        <v>0.02796094122586217</v>
      </c>
      <c r="R33" s="20">
        <f t="shared" si="50"/>
        <v>11248</v>
      </c>
      <c r="S33" s="29">
        <f t="shared" si="44"/>
        <v>0.027646892551217293</v>
      </c>
      <c r="V33" s="5" t="s">
        <v>43</v>
      </c>
      <c r="W33" s="4" t="s">
        <v>2</v>
      </c>
      <c r="X33" s="16">
        <v>614176</v>
      </c>
      <c r="Y33" s="5">
        <v>503074</v>
      </c>
      <c r="Z33" s="20">
        <v>414183</v>
      </c>
      <c r="AA33" s="43">
        <f t="shared" si="6"/>
        <v>0.8191039701974678</v>
      </c>
      <c r="AB33" s="43">
        <f t="shared" si="7"/>
        <v>0.6743718412963059</v>
      </c>
      <c r="AC33" s="29">
        <f t="shared" si="8"/>
        <v>0.8233043250098395</v>
      </c>
      <c r="AD33" s="16"/>
      <c r="AE33" s="16"/>
      <c r="AF33" s="5"/>
      <c r="AG33" s="5" t="s">
        <v>6</v>
      </c>
      <c r="AH33" s="16">
        <f t="shared" si="51"/>
        <v>17580</v>
      </c>
      <c r="AI33" s="55">
        <f t="shared" si="45"/>
        <v>0.026838055691255497</v>
      </c>
      <c r="AJ33" s="5">
        <f t="shared" si="52"/>
        <v>14873</v>
      </c>
      <c r="AK33" s="29">
        <f t="shared" si="46"/>
        <v>0.0279995030008208</v>
      </c>
      <c r="AL33" s="20">
        <f t="shared" si="53"/>
        <v>11248</v>
      </c>
      <c r="AM33" s="29">
        <f t="shared" si="47"/>
        <v>0.027646892551217293</v>
      </c>
    </row>
    <row r="34" spans="2:39" ht="12.75">
      <c r="B34" s="5"/>
      <c r="C34" s="5" t="s">
        <v>3</v>
      </c>
      <c r="D34" s="16">
        <v>10448</v>
      </c>
      <c r="E34" s="5">
        <v>8104</v>
      </c>
      <c r="F34" s="20">
        <v>6304</v>
      </c>
      <c r="G34" s="43">
        <f t="shared" si="0"/>
        <v>0.7756508422664625</v>
      </c>
      <c r="H34" s="43">
        <f t="shared" si="1"/>
        <v>0.6033690658499234</v>
      </c>
      <c r="I34" s="29">
        <f t="shared" si="2"/>
        <v>0.7778874629812438</v>
      </c>
      <c r="J34" s="16"/>
      <c r="K34" s="23"/>
      <c r="L34" s="5"/>
      <c r="M34" s="5" t="s">
        <v>7</v>
      </c>
      <c r="N34" s="16">
        <f t="shared" si="48"/>
        <v>23694</v>
      </c>
      <c r="O34" s="55">
        <f t="shared" si="42"/>
        <v>0.030422478788750335</v>
      </c>
      <c r="P34" s="5">
        <f t="shared" si="49"/>
        <v>18150</v>
      </c>
      <c r="Q34" s="29">
        <f t="shared" si="43"/>
        <v>0.03342055207437592</v>
      </c>
      <c r="R34" s="20">
        <f t="shared" si="50"/>
        <v>12786</v>
      </c>
      <c r="S34" s="29">
        <f t="shared" si="44"/>
        <v>0.03142720200567784</v>
      </c>
      <c r="V34" s="5"/>
      <c r="W34" s="5" t="s">
        <v>3</v>
      </c>
      <c r="X34" s="16">
        <v>9539</v>
      </c>
      <c r="Y34" s="5">
        <v>7872</v>
      </c>
      <c r="Z34" s="20">
        <v>6304</v>
      </c>
      <c r="AA34" s="43">
        <f t="shared" si="6"/>
        <v>0.8252437362406961</v>
      </c>
      <c r="AB34" s="43">
        <f t="shared" si="7"/>
        <v>0.6608659188594193</v>
      </c>
      <c r="AC34" s="29">
        <f t="shared" si="8"/>
        <v>0.8008130081300813</v>
      </c>
      <c r="AD34" s="16"/>
      <c r="AE34" s="16"/>
      <c r="AF34" s="5"/>
      <c r="AG34" s="5" t="s">
        <v>7</v>
      </c>
      <c r="AH34" s="16">
        <f t="shared" si="51"/>
        <v>22249</v>
      </c>
      <c r="AI34" s="55">
        <f t="shared" si="45"/>
        <v>0.03396586468001954</v>
      </c>
      <c r="AJ34" s="5">
        <f t="shared" si="52"/>
        <v>17879</v>
      </c>
      <c r="AK34" s="29">
        <f t="shared" si="46"/>
        <v>0.03365851638214719</v>
      </c>
      <c r="AL34" s="20">
        <f t="shared" si="53"/>
        <v>12786</v>
      </c>
      <c r="AM34" s="29">
        <f t="shared" si="47"/>
        <v>0.03142720200567784</v>
      </c>
    </row>
    <row r="35" spans="2:39" ht="12.75">
      <c r="B35" s="5"/>
      <c r="C35" s="5" t="s">
        <v>4</v>
      </c>
      <c r="D35" s="16">
        <v>66356</v>
      </c>
      <c r="E35" s="5">
        <v>53304</v>
      </c>
      <c r="F35" s="20">
        <v>40692</v>
      </c>
      <c r="G35" s="43">
        <f t="shared" si="0"/>
        <v>0.8033033938151787</v>
      </c>
      <c r="H35" s="43">
        <f t="shared" si="1"/>
        <v>0.6132376876243294</v>
      </c>
      <c r="I35" s="29">
        <f t="shared" si="2"/>
        <v>0.7633948671769473</v>
      </c>
      <c r="J35" s="16"/>
      <c r="K35" s="23"/>
      <c r="L35" s="5"/>
      <c r="M35" s="6" t="s">
        <v>8</v>
      </c>
      <c r="N35" s="17">
        <f t="shared" si="48"/>
        <v>40764</v>
      </c>
      <c r="O35" s="30">
        <f t="shared" si="42"/>
        <v>0.05233991412782218</v>
      </c>
      <c r="P35" s="6">
        <f t="shared" si="49"/>
        <v>30905</v>
      </c>
      <c r="Q35" s="30">
        <f t="shared" si="43"/>
        <v>0.05690700616300759</v>
      </c>
      <c r="R35" s="18">
        <f t="shared" si="50"/>
        <v>22253</v>
      </c>
      <c r="S35" s="29">
        <f t="shared" si="44"/>
        <v>0.05469650604038393</v>
      </c>
      <c r="V35" s="5"/>
      <c r="W35" s="5" t="s">
        <v>4</v>
      </c>
      <c r="X35" s="16">
        <v>62937</v>
      </c>
      <c r="Y35" s="5">
        <v>52517</v>
      </c>
      <c r="Z35" s="20">
        <v>40692</v>
      </c>
      <c r="AA35" s="43">
        <f t="shared" si="6"/>
        <v>0.83443761221539</v>
      </c>
      <c r="AB35" s="43">
        <f t="shared" si="7"/>
        <v>0.6465513132179799</v>
      </c>
      <c r="AC35" s="29">
        <f t="shared" si="8"/>
        <v>0.7748348153931108</v>
      </c>
      <c r="AD35" s="16"/>
      <c r="AE35" s="16"/>
      <c r="AF35" s="5"/>
      <c r="AG35" s="6" t="s">
        <v>8</v>
      </c>
      <c r="AH35" s="17">
        <f t="shared" si="51"/>
        <v>37593</v>
      </c>
      <c r="AI35" s="30">
        <f t="shared" si="45"/>
        <v>0.057390388373229115</v>
      </c>
      <c r="AJ35" s="6">
        <f t="shared" si="52"/>
        <v>30286</v>
      </c>
      <c r="AK35" s="30">
        <f t="shared" si="46"/>
        <v>0.057015595231819996</v>
      </c>
      <c r="AL35" s="18">
        <f t="shared" si="53"/>
        <v>22253</v>
      </c>
      <c r="AM35" s="29">
        <f t="shared" si="47"/>
        <v>0.05469650604038393</v>
      </c>
    </row>
    <row r="36" spans="2:39" ht="12.75">
      <c r="B36" s="5"/>
      <c r="C36" s="5" t="s">
        <v>5</v>
      </c>
      <c r="D36" s="16">
        <v>5189</v>
      </c>
      <c r="E36" s="5">
        <v>4365</v>
      </c>
      <c r="F36" s="20">
        <v>3546</v>
      </c>
      <c r="G36" s="43">
        <f t="shared" si="0"/>
        <v>0.8412025438427443</v>
      </c>
      <c r="H36" s="43">
        <f t="shared" si="1"/>
        <v>0.6833686644825593</v>
      </c>
      <c r="I36" s="29">
        <f t="shared" si="2"/>
        <v>0.8123711340206186</v>
      </c>
      <c r="J36" s="16"/>
      <c r="K36" s="23"/>
      <c r="L36" s="6"/>
      <c r="M36" s="38" t="s">
        <v>39</v>
      </c>
      <c r="N36" s="41">
        <f>SUM(N29:N35)</f>
        <v>778832</v>
      </c>
      <c r="O36" s="40">
        <f t="shared" si="42"/>
        <v>1</v>
      </c>
      <c r="P36" s="41">
        <f>SUM(P29:P35)</f>
        <v>543079</v>
      </c>
      <c r="Q36" s="42">
        <f t="shared" si="43"/>
        <v>1</v>
      </c>
      <c r="R36" s="71">
        <f>SUM(R29:R35)</f>
        <v>406845</v>
      </c>
      <c r="S36" s="40">
        <f t="shared" si="44"/>
        <v>1</v>
      </c>
      <c r="V36" s="5"/>
      <c r="W36" s="5" t="s">
        <v>5</v>
      </c>
      <c r="X36" s="16">
        <v>4945</v>
      </c>
      <c r="Y36" s="5">
        <v>4288</v>
      </c>
      <c r="Z36" s="20">
        <v>3546</v>
      </c>
      <c r="AA36" s="43">
        <f t="shared" si="6"/>
        <v>0.8671385237613751</v>
      </c>
      <c r="AB36" s="43">
        <f t="shared" si="7"/>
        <v>0.7170879676440849</v>
      </c>
      <c r="AC36" s="29">
        <f t="shared" si="8"/>
        <v>0.8269589552238806</v>
      </c>
      <c r="AD36" s="16"/>
      <c r="AE36" s="16"/>
      <c r="AF36" s="6"/>
      <c r="AG36" s="38" t="s">
        <v>39</v>
      </c>
      <c r="AH36" s="41">
        <f>SUM(AH29:AH35)</f>
        <v>655040</v>
      </c>
      <c r="AI36" s="40">
        <f t="shared" si="45"/>
        <v>1</v>
      </c>
      <c r="AJ36" s="41">
        <f>SUM(AJ29:AJ35)</f>
        <v>531188</v>
      </c>
      <c r="AK36" s="42">
        <f t="shared" si="46"/>
        <v>1</v>
      </c>
      <c r="AL36" s="41">
        <f>SUM(AL29:AL35)</f>
        <v>406845</v>
      </c>
      <c r="AM36" s="40">
        <f t="shared" si="47"/>
        <v>1</v>
      </c>
    </row>
    <row r="37" spans="2:39" ht="12.75">
      <c r="B37" s="5"/>
      <c r="C37" s="5" t="s">
        <v>6</v>
      </c>
      <c r="D37" s="16">
        <v>20527</v>
      </c>
      <c r="E37" s="5">
        <v>16833</v>
      </c>
      <c r="F37" s="20">
        <v>13284</v>
      </c>
      <c r="G37" s="43">
        <f t="shared" si="0"/>
        <v>0.8200418960393628</v>
      </c>
      <c r="H37" s="43">
        <f t="shared" si="1"/>
        <v>0.6471476591805914</v>
      </c>
      <c r="I37" s="29">
        <f t="shared" si="2"/>
        <v>0.7891641418641954</v>
      </c>
      <c r="J37" s="16"/>
      <c r="K37" s="23"/>
      <c r="L37" s="5" t="s">
        <v>43</v>
      </c>
      <c r="M37" s="4" t="s">
        <v>2</v>
      </c>
      <c r="N37" s="61">
        <f>D33</f>
        <v>732235</v>
      </c>
      <c r="O37" s="29">
        <f aca="true" t="shared" si="54" ref="O37:O44">N37/N$44</f>
        <v>0.8057455871527025</v>
      </c>
      <c r="P37" s="5">
        <f>E33</f>
        <v>511293</v>
      </c>
      <c r="Q37" s="29">
        <f aca="true" t="shared" si="55" ref="Q37:Q44">P37/P$44</f>
        <v>0.7849706687464401</v>
      </c>
      <c r="R37" s="20">
        <f>F33</f>
        <v>414183</v>
      </c>
      <c r="S37" s="29">
        <f aca="true" t="shared" si="56" ref="S37:S44">R37/R$44</f>
        <v>0.7934509829464255</v>
      </c>
      <c r="V37" s="5"/>
      <c r="W37" s="5" t="s">
        <v>6</v>
      </c>
      <c r="X37" s="16">
        <v>19065</v>
      </c>
      <c r="Y37" s="5">
        <v>16571</v>
      </c>
      <c r="Z37" s="20">
        <v>13284</v>
      </c>
      <c r="AA37" s="43">
        <f t="shared" si="6"/>
        <v>0.8691843692630474</v>
      </c>
      <c r="AB37" s="43">
        <f t="shared" si="7"/>
        <v>0.6967741935483871</v>
      </c>
      <c r="AC37" s="29">
        <f t="shared" si="8"/>
        <v>0.8016414217609076</v>
      </c>
      <c r="AD37" s="16"/>
      <c r="AE37" s="16"/>
      <c r="AF37" s="5" t="s">
        <v>43</v>
      </c>
      <c r="AG37" s="4" t="s">
        <v>2</v>
      </c>
      <c r="AH37" s="61">
        <f>X33</f>
        <v>614176</v>
      </c>
      <c r="AI37" s="29">
        <f aca="true" t="shared" si="57" ref="AI37:AI44">AH37/AH$44</f>
        <v>0.7884584277971342</v>
      </c>
      <c r="AJ37" s="5">
        <f>Y33</f>
        <v>503074</v>
      </c>
      <c r="AK37" s="29">
        <f aca="true" t="shared" si="58" ref="AK37:AK44">AJ37/AJ$44</f>
        <v>0.7854554424992233</v>
      </c>
      <c r="AL37" s="20">
        <f>Z33</f>
        <v>414183</v>
      </c>
      <c r="AM37" s="29">
        <f aca="true" t="shared" si="59" ref="AM37:AM44">AL37/AL$44</f>
        <v>0.7934509829464255</v>
      </c>
    </row>
    <row r="38" spans="2:39" ht="12.75">
      <c r="B38" s="5"/>
      <c r="C38" s="5" t="s">
        <v>7</v>
      </c>
      <c r="D38" s="16">
        <v>25239</v>
      </c>
      <c r="E38" s="5">
        <v>19661</v>
      </c>
      <c r="F38" s="20">
        <v>14790</v>
      </c>
      <c r="G38" s="43">
        <f t="shared" si="0"/>
        <v>0.7789928285589762</v>
      </c>
      <c r="H38" s="43">
        <f t="shared" si="1"/>
        <v>0.5859978604540592</v>
      </c>
      <c r="I38" s="29">
        <f t="shared" si="2"/>
        <v>0.7522506484919383</v>
      </c>
      <c r="J38" s="16"/>
      <c r="K38" s="23"/>
      <c r="L38" s="5"/>
      <c r="M38" s="5" t="s">
        <v>3</v>
      </c>
      <c r="N38" s="16">
        <f aca="true" t="shared" si="60" ref="N38:N43">D34</f>
        <v>10448</v>
      </c>
      <c r="O38" s="55">
        <f t="shared" si="54"/>
        <v>0.011496896344167427</v>
      </c>
      <c r="P38" s="5">
        <f aca="true" t="shared" si="61" ref="P38:P43">E34</f>
        <v>8104</v>
      </c>
      <c r="Q38" s="29">
        <f t="shared" si="55"/>
        <v>0.012441794234462726</v>
      </c>
      <c r="R38" s="20">
        <f aca="true" t="shared" si="62" ref="R38:R43">F34</f>
        <v>6304</v>
      </c>
      <c r="S38" s="29">
        <f t="shared" si="56"/>
        <v>0.012076582082060989</v>
      </c>
      <c r="V38" s="5"/>
      <c r="W38" s="5" t="s">
        <v>7</v>
      </c>
      <c r="X38" s="16">
        <v>23285</v>
      </c>
      <c r="Y38" s="5">
        <v>19015</v>
      </c>
      <c r="Z38" s="20">
        <v>14790</v>
      </c>
      <c r="AA38" s="43">
        <f t="shared" si="6"/>
        <v>0.8166201417221387</v>
      </c>
      <c r="AB38" s="43">
        <f t="shared" si="7"/>
        <v>0.6351728580631307</v>
      </c>
      <c r="AC38" s="29">
        <f t="shared" si="8"/>
        <v>0.7778069944780437</v>
      </c>
      <c r="AD38" s="16"/>
      <c r="AE38" s="16"/>
      <c r="AF38" s="5"/>
      <c r="AG38" s="5" t="s">
        <v>3</v>
      </c>
      <c r="AH38" s="16">
        <f aca="true" t="shared" si="63" ref="AH38:AH43">X34</f>
        <v>9539</v>
      </c>
      <c r="AI38" s="55">
        <f t="shared" si="57"/>
        <v>0.012245846374258946</v>
      </c>
      <c r="AJ38" s="5">
        <f aca="true" t="shared" si="64" ref="AJ38:AJ43">Y34</f>
        <v>7872</v>
      </c>
      <c r="AK38" s="29">
        <f t="shared" si="58"/>
        <v>0.012290647585353021</v>
      </c>
      <c r="AL38" s="20">
        <f aca="true" t="shared" si="65" ref="AL38:AL43">Z34</f>
        <v>6304</v>
      </c>
      <c r="AM38" s="29">
        <f t="shared" si="59"/>
        <v>0.012076582082060989</v>
      </c>
    </row>
    <row r="39" spans="2:39" ht="12.75">
      <c r="B39" s="6"/>
      <c r="C39" s="6" t="s">
        <v>8</v>
      </c>
      <c r="D39" s="17">
        <v>48773</v>
      </c>
      <c r="E39" s="6">
        <v>37793</v>
      </c>
      <c r="F39" s="18">
        <v>29203</v>
      </c>
      <c r="G39" s="48">
        <f t="shared" si="0"/>
        <v>0.7748754433805589</v>
      </c>
      <c r="H39" s="48">
        <f t="shared" si="1"/>
        <v>0.5987534086482275</v>
      </c>
      <c r="I39" s="30">
        <f t="shared" si="2"/>
        <v>0.7727092318683354</v>
      </c>
      <c r="J39" s="16"/>
      <c r="K39" s="23"/>
      <c r="L39" s="5"/>
      <c r="M39" s="5" t="s">
        <v>4</v>
      </c>
      <c r="N39" s="16">
        <f t="shared" si="60"/>
        <v>66356</v>
      </c>
      <c r="O39" s="55">
        <f t="shared" si="54"/>
        <v>0.07301761617664373</v>
      </c>
      <c r="P39" s="5">
        <f t="shared" si="61"/>
        <v>53304</v>
      </c>
      <c r="Q39" s="29">
        <f t="shared" si="55"/>
        <v>0.08183580946122916</v>
      </c>
      <c r="R39" s="20">
        <f t="shared" si="62"/>
        <v>40692</v>
      </c>
      <c r="S39" s="29">
        <f t="shared" si="56"/>
        <v>0.07795372431523251</v>
      </c>
      <c r="V39" s="6"/>
      <c r="W39" s="6" t="s">
        <v>8</v>
      </c>
      <c r="X39" s="17">
        <v>45011</v>
      </c>
      <c r="Y39" s="6">
        <v>37150</v>
      </c>
      <c r="Z39" s="18">
        <v>29203</v>
      </c>
      <c r="AA39" s="48">
        <f t="shared" si="6"/>
        <v>0.8253538024038568</v>
      </c>
      <c r="AB39" s="48">
        <f t="shared" si="7"/>
        <v>0.6487969607429295</v>
      </c>
      <c r="AC39" s="30">
        <f t="shared" si="8"/>
        <v>0.7860834454912516</v>
      </c>
      <c r="AD39" s="16"/>
      <c r="AE39" s="16"/>
      <c r="AF39" s="5"/>
      <c r="AG39" s="5" t="s">
        <v>4</v>
      </c>
      <c r="AH39" s="16">
        <f t="shared" si="63"/>
        <v>62937</v>
      </c>
      <c r="AI39" s="55">
        <f t="shared" si="57"/>
        <v>0.08079639723836202</v>
      </c>
      <c r="AJ39" s="5">
        <f t="shared" si="64"/>
        <v>52517</v>
      </c>
      <c r="AK39" s="29">
        <f t="shared" si="58"/>
        <v>0.08199541911077039</v>
      </c>
      <c r="AL39" s="20">
        <f t="shared" si="65"/>
        <v>40692</v>
      </c>
      <c r="AM39" s="29">
        <f t="shared" si="59"/>
        <v>0.07795372431523251</v>
      </c>
    </row>
    <row r="40" spans="3:39" ht="12.75">
      <c r="C40" s="16"/>
      <c r="D40" s="2">
        <f>SUM(D5:D39)</f>
        <v>3005982</v>
      </c>
      <c r="J40" s="16"/>
      <c r="K40" s="23"/>
      <c r="L40" s="5"/>
      <c r="M40" s="5" t="s">
        <v>5</v>
      </c>
      <c r="N40" s="16">
        <f t="shared" si="60"/>
        <v>5189</v>
      </c>
      <c r="O40" s="55">
        <f t="shared" si="54"/>
        <v>0.005709934449644408</v>
      </c>
      <c r="P40" s="5">
        <f t="shared" si="61"/>
        <v>4365</v>
      </c>
      <c r="Q40" s="29">
        <f t="shared" si="55"/>
        <v>0.006701435320018484</v>
      </c>
      <c r="R40" s="20">
        <f t="shared" si="62"/>
        <v>3546</v>
      </c>
      <c r="S40" s="29">
        <f t="shared" si="56"/>
        <v>0.006793077421159306</v>
      </c>
      <c r="W40" s="16"/>
      <c r="X40" s="2">
        <f>SUM(X5:X39)</f>
        <v>2599853</v>
      </c>
      <c r="AD40" s="16"/>
      <c r="AE40" s="16"/>
      <c r="AF40" s="5"/>
      <c r="AG40" s="5" t="s">
        <v>5</v>
      </c>
      <c r="AH40" s="16">
        <f t="shared" si="63"/>
        <v>4945</v>
      </c>
      <c r="AI40" s="55">
        <f t="shared" si="57"/>
        <v>0.006348224166129624</v>
      </c>
      <c r="AJ40" s="5">
        <f t="shared" si="64"/>
        <v>4288</v>
      </c>
      <c r="AK40" s="29">
        <f t="shared" si="58"/>
        <v>0.006694905595273596</v>
      </c>
      <c r="AL40" s="20">
        <f t="shared" si="65"/>
        <v>3546</v>
      </c>
      <c r="AM40" s="29">
        <f t="shared" si="59"/>
        <v>0.006793077421159306</v>
      </c>
    </row>
    <row r="41" spans="10:39" ht="12.75">
      <c r="J41" s="16"/>
      <c r="K41" s="23"/>
      <c r="L41" s="5"/>
      <c r="M41" s="5" t="s">
        <v>6</v>
      </c>
      <c r="N41" s="16">
        <f t="shared" si="60"/>
        <v>20527</v>
      </c>
      <c r="O41" s="55">
        <f t="shared" si="54"/>
        <v>0.022587748014617607</v>
      </c>
      <c r="P41" s="5">
        <f t="shared" si="61"/>
        <v>16833</v>
      </c>
      <c r="Q41" s="29">
        <f t="shared" si="55"/>
        <v>0.025843129608676095</v>
      </c>
      <c r="R41" s="20">
        <f t="shared" si="62"/>
        <v>13284</v>
      </c>
      <c r="S41" s="29">
        <f t="shared" si="56"/>
        <v>0.025448178359469886</v>
      </c>
      <c r="AD41" s="16"/>
      <c r="AE41" s="16"/>
      <c r="AF41" s="5"/>
      <c r="AG41" s="5" t="s">
        <v>6</v>
      </c>
      <c r="AH41" s="16">
        <f t="shared" si="63"/>
        <v>19065</v>
      </c>
      <c r="AI41" s="55">
        <f t="shared" si="57"/>
        <v>0.024475003787110473</v>
      </c>
      <c r="AJ41" s="5">
        <f t="shared" si="64"/>
        <v>16571</v>
      </c>
      <c r="AK41" s="29">
        <f t="shared" si="58"/>
        <v>0.025872500144421353</v>
      </c>
      <c r="AL41" s="20">
        <f t="shared" si="65"/>
        <v>13284</v>
      </c>
      <c r="AM41" s="29">
        <f t="shared" si="59"/>
        <v>0.025448178359469886</v>
      </c>
    </row>
    <row r="42" spans="10:39" ht="12.75">
      <c r="J42" s="16"/>
      <c r="K42" s="23"/>
      <c r="L42" s="5"/>
      <c r="M42" s="5" t="s">
        <v>7</v>
      </c>
      <c r="N42" s="16">
        <f t="shared" si="60"/>
        <v>25239</v>
      </c>
      <c r="O42" s="55">
        <f t="shared" si="54"/>
        <v>0.027772795447017773</v>
      </c>
      <c r="P42" s="5">
        <f t="shared" si="61"/>
        <v>19661</v>
      </c>
      <c r="Q42" s="29">
        <f t="shared" si="55"/>
        <v>0.0301848613578198</v>
      </c>
      <c r="R42" s="20">
        <f t="shared" si="62"/>
        <v>14790</v>
      </c>
      <c r="S42" s="29">
        <f t="shared" si="56"/>
        <v>0.028333224776916563</v>
      </c>
      <c r="AD42" s="16"/>
      <c r="AE42" s="16"/>
      <c r="AF42" s="5"/>
      <c r="AG42" s="5" t="s">
        <v>7</v>
      </c>
      <c r="AH42" s="16">
        <f t="shared" si="63"/>
        <v>23285</v>
      </c>
      <c r="AI42" s="55">
        <f t="shared" si="57"/>
        <v>0.029892497413210983</v>
      </c>
      <c r="AJ42" s="5">
        <f t="shared" si="64"/>
        <v>19015</v>
      </c>
      <c r="AK42" s="29">
        <f t="shared" si="58"/>
        <v>0.029688346523817032</v>
      </c>
      <c r="AL42" s="20">
        <f t="shared" si="65"/>
        <v>14790</v>
      </c>
      <c r="AM42" s="29">
        <f t="shared" si="59"/>
        <v>0.028333224776916563</v>
      </c>
    </row>
    <row r="43" spans="9:39" ht="12.75">
      <c r="I43" s="16"/>
      <c r="J43" s="16"/>
      <c r="K43" s="23"/>
      <c r="L43" s="5"/>
      <c r="M43" s="6" t="s">
        <v>8</v>
      </c>
      <c r="N43" s="17">
        <f t="shared" si="60"/>
        <v>48773</v>
      </c>
      <c r="O43" s="29">
        <f t="shared" si="54"/>
        <v>0.05366942241520654</v>
      </c>
      <c r="P43" s="6">
        <f t="shared" si="61"/>
        <v>37793</v>
      </c>
      <c r="Q43" s="30">
        <f t="shared" si="55"/>
        <v>0.058022301271353625</v>
      </c>
      <c r="R43" s="18">
        <f t="shared" si="62"/>
        <v>29203</v>
      </c>
      <c r="S43" s="29">
        <f t="shared" si="56"/>
        <v>0.055944230098735254</v>
      </c>
      <c r="AC43" s="16"/>
      <c r="AD43" s="16"/>
      <c r="AF43" s="5"/>
      <c r="AG43" s="6" t="s">
        <v>8</v>
      </c>
      <c r="AH43" s="17">
        <f t="shared" si="63"/>
        <v>45011</v>
      </c>
      <c r="AI43" s="29">
        <f t="shared" si="57"/>
        <v>0.05778360322379384</v>
      </c>
      <c r="AJ43" s="6">
        <f t="shared" si="64"/>
        <v>37150</v>
      </c>
      <c r="AK43" s="30">
        <f t="shared" si="58"/>
        <v>0.05800273854114135</v>
      </c>
      <c r="AL43" s="18">
        <f t="shared" si="65"/>
        <v>29203</v>
      </c>
      <c r="AM43" s="29">
        <f t="shared" si="59"/>
        <v>0.055944230098735254</v>
      </c>
    </row>
    <row r="44" spans="10:39" ht="12.75">
      <c r="J44" s="16"/>
      <c r="K44" s="23"/>
      <c r="L44" s="6"/>
      <c r="M44" s="38" t="s">
        <v>39</v>
      </c>
      <c r="N44" s="41">
        <f>SUM(N37:N43)</f>
        <v>908767</v>
      </c>
      <c r="O44" s="40">
        <f t="shared" si="54"/>
        <v>1</v>
      </c>
      <c r="P44" s="41">
        <f>SUM(P37:P43)</f>
        <v>651353</v>
      </c>
      <c r="Q44" s="42">
        <f t="shared" si="55"/>
        <v>1</v>
      </c>
      <c r="R44" s="71">
        <f>SUM(R37:R43)</f>
        <v>522002</v>
      </c>
      <c r="S44" s="40">
        <f t="shared" si="56"/>
        <v>1</v>
      </c>
      <c r="AD44" s="16"/>
      <c r="AF44" s="6"/>
      <c r="AG44" s="38" t="s">
        <v>39</v>
      </c>
      <c r="AH44" s="41">
        <f>SUM(AH37:AH43)</f>
        <v>778958</v>
      </c>
      <c r="AI44" s="40">
        <f t="shared" si="57"/>
        <v>1</v>
      </c>
      <c r="AJ44" s="41">
        <f>SUM(AJ37:AJ43)</f>
        <v>640487</v>
      </c>
      <c r="AK44" s="42">
        <f t="shared" si="58"/>
        <v>1</v>
      </c>
      <c r="AL44" s="41">
        <f>SUM(AL37:AL43)</f>
        <v>522002</v>
      </c>
      <c r="AM44" s="40">
        <f t="shared" si="59"/>
        <v>1</v>
      </c>
    </row>
    <row r="45" spans="9:32" ht="12.75">
      <c r="I45" s="16"/>
      <c r="J45" s="16"/>
      <c r="K45" s="16"/>
      <c r="L45" s="23"/>
      <c r="AC45" s="16"/>
      <c r="AD45" s="16"/>
      <c r="AF45" s="23"/>
    </row>
    <row r="46" spans="9:32" ht="12.75">
      <c r="I46" s="16"/>
      <c r="L46" s="23"/>
      <c r="AC46" s="16"/>
      <c r="AF46" s="23"/>
    </row>
    <row r="47" spans="9:32" ht="12.75">
      <c r="I47" s="16"/>
      <c r="L47" s="23"/>
      <c r="AC47" s="16"/>
      <c r="AF47" s="23"/>
    </row>
    <row r="48" spans="9:32" ht="12.75">
      <c r="I48" s="16"/>
      <c r="L48" s="23"/>
      <c r="AC48" s="16"/>
      <c r="AF48" s="23"/>
    </row>
    <row r="49" spans="9:32" ht="12.75">
      <c r="I49" s="16"/>
      <c r="L49" s="23"/>
      <c r="AC49" s="16"/>
      <c r="AF49" s="23"/>
    </row>
    <row r="50" spans="9:32" ht="12.75">
      <c r="I50" s="16"/>
      <c r="L50" s="23"/>
      <c r="AC50" s="16"/>
      <c r="AF50" s="23"/>
    </row>
    <row r="51" spans="9:32" ht="12.75">
      <c r="I51" s="16"/>
      <c r="L51" s="23"/>
      <c r="AC51" s="16"/>
      <c r="AF51" s="23"/>
    </row>
    <row r="52" spans="9:32" ht="12.75">
      <c r="I52" s="16"/>
      <c r="L52" s="23"/>
      <c r="AC52" s="16"/>
      <c r="AF52" s="23"/>
    </row>
    <row r="53" spans="9:32" ht="12.75">
      <c r="I53" s="16"/>
      <c r="L53" s="23"/>
      <c r="AC53" s="16"/>
      <c r="AF53" s="23"/>
    </row>
    <row r="54" spans="9:32" ht="12.75">
      <c r="I54" s="16"/>
      <c r="L54" s="23"/>
      <c r="AC54" s="16"/>
      <c r="AF54" s="23"/>
    </row>
    <row r="55" spans="9:32" ht="12.75">
      <c r="I55" s="16"/>
      <c r="L55" s="23"/>
      <c r="AC55" s="16"/>
      <c r="AF55" s="23"/>
    </row>
    <row r="56" spans="9:32" ht="12.75">
      <c r="I56" s="16"/>
      <c r="L56" s="23"/>
      <c r="AC56" s="16"/>
      <c r="AF56" s="23"/>
    </row>
    <row r="57" spans="9:32" ht="12.75">
      <c r="I57" s="16"/>
      <c r="L57" s="23"/>
      <c r="AC57" s="16"/>
      <c r="AF57" s="23"/>
    </row>
    <row r="58" spans="9:32" ht="12.75">
      <c r="I58" s="16"/>
      <c r="L58" s="23"/>
      <c r="AC58" s="16"/>
      <c r="AF58" s="23"/>
    </row>
    <row r="59" spans="9:32" ht="12.75">
      <c r="I59" s="16"/>
      <c r="L59" s="23"/>
      <c r="AC59" s="16"/>
      <c r="AF59" s="23"/>
    </row>
    <row r="60" spans="9:32" ht="12.75">
      <c r="I60" s="16"/>
      <c r="L60" s="23"/>
      <c r="AC60" s="16"/>
      <c r="AF60" s="23"/>
    </row>
    <row r="61" spans="9:32" ht="12.75">
      <c r="I61" s="16"/>
      <c r="L61" s="23"/>
      <c r="AC61" s="16"/>
      <c r="AF61" s="23"/>
    </row>
    <row r="62" spans="9:32" ht="12.75">
      <c r="I62" s="16"/>
      <c r="L62" s="23"/>
      <c r="AC62" s="16"/>
      <c r="AF62" s="23"/>
    </row>
    <row r="63" spans="9:32" ht="12.75">
      <c r="I63" s="16"/>
      <c r="L63" s="23"/>
      <c r="AC63" s="16"/>
      <c r="AF63" s="23"/>
    </row>
    <row r="64" spans="9:32" ht="12.75">
      <c r="I64" s="16"/>
      <c r="L64" s="23"/>
      <c r="AC64" s="16"/>
      <c r="AF64" s="23"/>
    </row>
    <row r="65" spans="3:29" ht="12.75">
      <c r="C65" s="16"/>
      <c r="D65" s="16"/>
      <c r="E65" s="16"/>
      <c r="I65" s="16"/>
      <c r="W65" s="16"/>
      <c r="X65" s="16"/>
      <c r="Y65" s="16"/>
      <c r="AC65" s="16"/>
    </row>
    <row r="185" spans="12:32" ht="12.75">
      <c r="L185" t="s">
        <v>28</v>
      </c>
      <c r="AF185" t="s">
        <v>28</v>
      </c>
    </row>
    <row r="186" spans="2:33" ht="12.75">
      <c r="B186" s="67" t="s">
        <v>77</v>
      </c>
      <c r="C186" t="s">
        <v>74</v>
      </c>
      <c r="G186" s="1" t="s">
        <v>51</v>
      </c>
      <c r="H186" s="2" t="s">
        <v>52</v>
      </c>
      <c r="I186" s="3" t="s">
        <v>27</v>
      </c>
      <c r="L186" s="67" t="s">
        <v>79</v>
      </c>
      <c r="M186" t="s">
        <v>74</v>
      </c>
      <c r="V186" s="67" t="s">
        <v>78</v>
      </c>
      <c r="W186" t="s">
        <v>74</v>
      </c>
      <c r="AA186" s="1" t="s">
        <v>51</v>
      </c>
      <c r="AB186" s="2" t="s">
        <v>52</v>
      </c>
      <c r="AC186" s="3" t="s">
        <v>27</v>
      </c>
      <c r="AF186" s="67" t="s">
        <v>80</v>
      </c>
      <c r="AG186" t="s">
        <v>74</v>
      </c>
    </row>
    <row r="187" spans="2:39" ht="12.75">
      <c r="B187" s="2" t="s">
        <v>24</v>
      </c>
      <c r="C187" s="2" t="s">
        <v>33</v>
      </c>
      <c r="D187" s="2" t="s">
        <v>53</v>
      </c>
      <c r="E187" s="2" t="s">
        <v>25</v>
      </c>
      <c r="F187" s="2" t="s">
        <v>26</v>
      </c>
      <c r="G187" s="50" t="str">
        <f>"%1"</f>
        <v>%1</v>
      </c>
      <c r="H187" s="51" t="str">
        <f>"%2"</f>
        <v>%2</v>
      </c>
      <c r="I187" s="52">
        <v>0.03</v>
      </c>
      <c r="L187" s="83" t="s">
        <v>24</v>
      </c>
      <c r="M187" s="36" t="s">
        <v>44</v>
      </c>
      <c r="N187" s="83" t="s">
        <v>53</v>
      </c>
      <c r="O187" s="84"/>
      <c r="P187" s="83" t="s">
        <v>25</v>
      </c>
      <c r="Q187" s="84"/>
      <c r="R187" s="83" t="s">
        <v>26</v>
      </c>
      <c r="S187" s="85"/>
      <c r="V187" s="2" t="s">
        <v>24</v>
      </c>
      <c r="W187" s="2" t="s">
        <v>33</v>
      </c>
      <c r="X187" s="2" t="s">
        <v>53</v>
      </c>
      <c r="Y187" s="2" t="s">
        <v>25</v>
      </c>
      <c r="Z187" s="2" t="s">
        <v>26</v>
      </c>
      <c r="AA187" s="50" t="str">
        <f>"%1"</f>
        <v>%1</v>
      </c>
      <c r="AB187" s="51" t="str">
        <f>"%2"</f>
        <v>%2</v>
      </c>
      <c r="AC187" s="52">
        <v>0.03</v>
      </c>
      <c r="AF187" s="83" t="s">
        <v>24</v>
      </c>
      <c r="AG187" s="36" t="s">
        <v>44</v>
      </c>
      <c r="AH187" s="83" t="s">
        <v>53</v>
      </c>
      <c r="AI187" s="84"/>
      <c r="AJ187" s="83" t="s">
        <v>25</v>
      </c>
      <c r="AK187" s="84"/>
      <c r="AL187" s="83" t="s">
        <v>26</v>
      </c>
      <c r="AM187" s="85"/>
    </row>
    <row r="188" spans="2:39" ht="12.75">
      <c r="B188" s="4" t="s">
        <v>38</v>
      </c>
      <c r="C188" s="4" t="s">
        <v>2</v>
      </c>
      <c r="D188" s="15">
        <f>D5</f>
        <v>277745</v>
      </c>
      <c r="E188" s="4">
        <f>E5</f>
        <v>184732</v>
      </c>
      <c r="F188" s="9">
        <f>F5</f>
        <v>112935</v>
      </c>
      <c r="G188" s="53">
        <f aca="true" t="shared" si="66" ref="G188:G212">E188/D188</f>
        <v>0.6651136834146429</v>
      </c>
      <c r="H188" s="53">
        <f aca="true" t="shared" si="67" ref="H188:H212">F188/D188</f>
        <v>0.40661398044969305</v>
      </c>
      <c r="I188" s="28">
        <f aca="true" t="shared" si="68" ref="I188:I212">F188/E188</f>
        <v>0.6113450836888032</v>
      </c>
      <c r="L188" s="76" t="s">
        <v>38</v>
      </c>
      <c r="M188" s="78" t="s">
        <v>2</v>
      </c>
      <c r="N188" s="61">
        <f>D188</f>
        <v>277745</v>
      </c>
      <c r="O188" s="80">
        <f aca="true" t="shared" si="69" ref="O188:O193">N188/N$12</f>
        <v>0.7723484543020097</v>
      </c>
      <c r="P188" s="61">
        <f>E188</f>
        <v>184732</v>
      </c>
      <c r="Q188" s="81">
        <f aca="true" t="shared" si="70" ref="Q188:Q193">P188/P$12</f>
        <v>0.7547074227958149</v>
      </c>
      <c r="R188" s="61">
        <f>F188</f>
        <v>112935</v>
      </c>
      <c r="S188" s="81">
        <f aca="true" t="shared" si="71" ref="S188:S193">R188/R$12</f>
        <v>0.7580395078633133</v>
      </c>
      <c r="V188" s="4" t="s">
        <v>38</v>
      </c>
      <c r="W188" s="4" t="s">
        <v>2</v>
      </c>
      <c r="X188" s="15">
        <f>X5</f>
        <v>231437</v>
      </c>
      <c r="Y188" s="4">
        <f>Y5</f>
        <v>175311</v>
      </c>
      <c r="Z188" s="9">
        <f>Z5</f>
        <v>112935</v>
      </c>
      <c r="AA188" s="53">
        <f aca="true" t="shared" si="72" ref="AA188:AA212">Y188/X188</f>
        <v>0.7574890791014401</v>
      </c>
      <c r="AB188" s="53">
        <f aca="true" t="shared" si="73" ref="AB188:AB212">Z188/X188</f>
        <v>0.4879729688857011</v>
      </c>
      <c r="AC188" s="28">
        <f aca="true" t="shared" si="74" ref="AC188:AC212">Z188/Y188</f>
        <v>0.6441980252237453</v>
      </c>
      <c r="AF188" s="76" t="s">
        <v>38</v>
      </c>
      <c r="AG188" s="78" t="s">
        <v>2</v>
      </c>
      <c r="AH188" s="61">
        <f>X188</f>
        <v>231437</v>
      </c>
      <c r="AI188" s="80">
        <f aca="true" t="shared" si="75" ref="AI188:AI193">AH188/AH$12</f>
        <v>0.7597065388655462</v>
      </c>
      <c r="AJ188" s="61">
        <f>Y188</f>
        <v>175311</v>
      </c>
      <c r="AK188" s="81">
        <f aca="true" t="shared" si="76" ref="AK188:AK193">AJ188/AJ$12</f>
        <v>0.7559734541895032</v>
      </c>
      <c r="AL188" s="61">
        <f>Z188</f>
        <v>112935</v>
      </c>
      <c r="AM188" s="81">
        <f aca="true" t="shared" si="77" ref="AM188:AM193">AL188/AL$12</f>
        <v>0.7580395078633133</v>
      </c>
    </row>
    <row r="189" spans="2:39" ht="12.75">
      <c r="B189" s="5"/>
      <c r="C189" s="5" t="s">
        <v>76</v>
      </c>
      <c r="D189" s="16">
        <f>SUM(D6,D9,D10)</f>
        <v>33320</v>
      </c>
      <c r="E189" s="5">
        <f>SUM(E6,E9,E10)</f>
        <v>24663</v>
      </c>
      <c r="F189" s="20">
        <f>SUM(F6,F9,F10)</f>
        <v>14801</v>
      </c>
      <c r="G189" s="43">
        <f t="shared" si="66"/>
        <v>0.7401860744297719</v>
      </c>
      <c r="H189" s="43">
        <f t="shared" si="67"/>
        <v>0.4442076830732293</v>
      </c>
      <c r="I189" s="29">
        <f t="shared" si="68"/>
        <v>0.6001297490167458</v>
      </c>
      <c r="L189" s="76"/>
      <c r="M189" s="78" t="s">
        <v>76</v>
      </c>
      <c r="N189" s="61">
        <f>D189</f>
        <v>33320</v>
      </c>
      <c r="O189" s="80">
        <f t="shared" si="69"/>
        <v>0.09265567516010356</v>
      </c>
      <c r="P189" s="61">
        <f>E189</f>
        <v>24663</v>
      </c>
      <c r="Q189" s="81">
        <f t="shared" si="70"/>
        <v>0.10075866210734027</v>
      </c>
      <c r="R189" s="61">
        <f>F189</f>
        <v>14801</v>
      </c>
      <c r="S189" s="81">
        <f t="shared" si="71"/>
        <v>0.0993469053516173</v>
      </c>
      <c r="V189" s="5"/>
      <c r="W189" s="5" t="s">
        <v>76</v>
      </c>
      <c r="X189" s="16">
        <f>SUM(X6,X9,X10)</f>
        <v>29462</v>
      </c>
      <c r="Y189" s="5">
        <f>SUM(Y6,Y9,Y10)</f>
        <v>23084</v>
      </c>
      <c r="Z189" s="20">
        <f>SUM(Z6,Z9,Z10)</f>
        <v>14801</v>
      </c>
      <c r="AA189" s="43">
        <f t="shared" si="72"/>
        <v>0.7835177516801304</v>
      </c>
      <c r="AB189" s="43">
        <f t="shared" si="73"/>
        <v>0.5023759418912498</v>
      </c>
      <c r="AC189" s="29">
        <f t="shared" si="74"/>
        <v>0.6411800381216427</v>
      </c>
      <c r="AF189" s="76"/>
      <c r="AG189" s="78" t="s">
        <v>76</v>
      </c>
      <c r="AH189" s="61">
        <f>X189</f>
        <v>29462</v>
      </c>
      <c r="AI189" s="80">
        <f t="shared" si="75"/>
        <v>0.0967108718487395</v>
      </c>
      <c r="AJ189" s="61">
        <f>Y189</f>
        <v>23084</v>
      </c>
      <c r="AK189" s="81">
        <f t="shared" si="76"/>
        <v>0.0995424771777612</v>
      </c>
      <c r="AL189" s="61">
        <f>Z189</f>
        <v>14801</v>
      </c>
      <c r="AM189" s="81">
        <f t="shared" si="77"/>
        <v>0.0993469053516173</v>
      </c>
    </row>
    <row r="190" spans="2:39" ht="12.75">
      <c r="B190" s="5"/>
      <c r="C190" s="5" t="s">
        <v>4</v>
      </c>
      <c r="D190" s="16">
        <f aca="true" t="shared" si="78" ref="D190:F191">D7</f>
        <v>27902</v>
      </c>
      <c r="E190" s="5">
        <f t="shared" si="78"/>
        <v>20366</v>
      </c>
      <c r="F190" s="20">
        <f t="shared" si="78"/>
        <v>12055</v>
      </c>
      <c r="G190" s="43">
        <f t="shared" si="66"/>
        <v>0.7299118342771127</v>
      </c>
      <c r="H190" s="43">
        <f t="shared" si="67"/>
        <v>0.4320478818722672</v>
      </c>
      <c r="I190" s="29">
        <f t="shared" si="68"/>
        <v>0.5919179023863301</v>
      </c>
      <c r="L190" s="76"/>
      <c r="M190" s="78" t="s">
        <v>4</v>
      </c>
      <c r="N190" s="61">
        <f>D190</f>
        <v>27902</v>
      </c>
      <c r="O190" s="80">
        <f t="shared" si="69"/>
        <v>0.07758939520759932</v>
      </c>
      <c r="P190" s="61">
        <f>E190</f>
        <v>20366</v>
      </c>
      <c r="Q190" s="81">
        <f t="shared" si="70"/>
        <v>0.08320362131444237</v>
      </c>
      <c r="R190" s="61">
        <f>F190</f>
        <v>12055</v>
      </c>
      <c r="S190" s="81">
        <f t="shared" si="71"/>
        <v>0.08091527221226583</v>
      </c>
      <c r="V190" s="5"/>
      <c r="W190" s="5" t="s">
        <v>4</v>
      </c>
      <c r="X190" s="16">
        <f aca="true" t="shared" si="79" ref="X190:Z191">X7</f>
        <v>25333</v>
      </c>
      <c r="Y190" s="5">
        <f t="shared" si="79"/>
        <v>19326</v>
      </c>
      <c r="Z190" s="20">
        <f t="shared" si="79"/>
        <v>12055</v>
      </c>
      <c r="AA190" s="43">
        <f t="shared" si="72"/>
        <v>0.7628784589270912</v>
      </c>
      <c r="AB190" s="43">
        <f t="shared" si="73"/>
        <v>0.47586152449374336</v>
      </c>
      <c r="AC190" s="29">
        <f t="shared" si="74"/>
        <v>0.6237710855841871</v>
      </c>
      <c r="AF190" s="76"/>
      <c r="AG190" s="78" t="s">
        <v>4</v>
      </c>
      <c r="AH190" s="61">
        <f>X190</f>
        <v>25333</v>
      </c>
      <c r="AI190" s="80">
        <f t="shared" si="75"/>
        <v>0.08315716911764706</v>
      </c>
      <c r="AJ190" s="61">
        <f>Y190</f>
        <v>19326</v>
      </c>
      <c r="AK190" s="81">
        <f t="shared" si="76"/>
        <v>0.08333728616952923</v>
      </c>
      <c r="AL190" s="61">
        <f>Z190</f>
        <v>12055</v>
      </c>
      <c r="AM190" s="81">
        <f t="shared" si="77"/>
        <v>0.08091527221226583</v>
      </c>
    </row>
    <row r="191" spans="2:39" ht="12.75">
      <c r="B191" s="5"/>
      <c r="C191" s="5" t="s">
        <v>5</v>
      </c>
      <c r="D191" s="16">
        <f t="shared" si="78"/>
        <v>3150</v>
      </c>
      <c r="E191" s="5">
        <f t="shared" si="78"/>
        <v>2216</v>
      </c>
      <c r="F191" s="20">
        <f t="shared" si="78"/>
        <v>1423</v>
      </c>
      <c r="G191" s="43">
        <f t="shared" si="66"/>
        <v>0.7034920634920635</v>
      </c>
      <c r="H191" s="43">
        <f t="shared" si="67"/>
        <v>0.45174603174603173</v>
      </c>
      <c r="I191" s="29">
        <f t="shared" si="68"/>
        <v>0.6421480144404332</v>
      </c>
      <c r="L191" s="76"/>
      <c r="M191" s="78" t="s">
        <v>5</v>
      </c>
      <c r="N191" s="61">
        <f>D191</f>
        <v>3150</v>
      </c>
      <c r="O191" s="80">
        <f t="shared" si="69"/>
        <v>0.008759465088665251</v>
      </c>
      <c r="P191" s="61">
        <f>E191</f>
        <v>2216</v>
      </c>
      <c r="Q191" s="81">
        <f t="shared" si="70"/>
        <v>0.009053286105902203</v>
      </c>
      <c r="R191" s="61">
        <f>F191</f>
        <v>1423</v>
      </c>
      <c r="S191" s="81">
        <f t="shared" si="71"/>
        <v>0.009551425330406826</v>
      </c>
      <c r="V191" s="5"/>
      <c r="W191" s="5" t="s">
        <v>5</v>
      </c>
      <c r="X191" s="16">
        <f t="shared" si="79"/>
        <v>2730</v>
      </c>
      <c r="Y191" s="5">
        <f t="shared" si="79"/>
        <v>2081</v>
      </c>
      <c r="Z191" s="20">
        <f t="shared" si="79"/>
        <v>1423</v>
      </c>
      <c r="AA191" s="43">
        <f t="shared" si="72"/>
        <v>0.7622710622710622</v>
      </c>
      <c r="AB191" s="43">
        <f t="shared" si="73"/>
        <v>0.5212454212454213</v>
      </c>
      <c r="AC191" s="29">
        <f t="shared" si="74"/>
        <v>0.683805862566074</v>
      </c>
      <c r="AF191" s="76"/>
      <c r="AG191" s="78" t="s">
        <v>5</v>
      </c>
      <c r="AH191" s="61">
        <f>X191</f>
        <v>2730</v>
      </c>
      <c r="AI191" s="80">
        <f t="shared" si="75"/>
        <v>0.008961397058823529</v>
      </c>
      <c r="AJ191" s="61">
        <f>Y191</f>
        <v>2081</v>
      </c>
      <c r="AK191" s="81">
        <f t="shared" si="76"/>
        <v>0.008973656862195506</v>
      </c>
      <c r="AL191" s="61">
        <f>Z191</f>
        <v>1423</v>
      </c>
      <c r="AM191" s="81">
        <f t="shared" si="77"/>
        <v>0.009551425330406826</v>
      </c>
    </row>
    <row r="192" spans="2:39" ht="12.75">
      <c r="B192" s="5"/>
      <c r="C192" s="6" t="s">
        <v>8</v>
      </c>
      <c r="D192" s="16">
        <f aca="true" t="shared" si="80" ref="D192:F193">D11</f>
        <v>17494</v>
      </c>
      <c r="E192" s="5">
        <f t="shared" si="80"/>
        <v>12796</v>
      </c>
      <c r="F192" s="20">
        <f t="shared" si="80"/>
        <v>7769</v>
      </c>
      <c r="G192" s="43">
        <f t="shared" si="66"/>
        <v>0.731450783125643</v>
      </c>
      <c r="H192" s="43">
        <f t="shared" si="67"/>
        <v>0.4440951183262833</v>
      </c>
      <c r="I192" s="29">
        <f t="shared" si="68"/>
        <v>0.6071428571428571</v>
      </c>
      <c r="L192" s="76"/>
      <c r="M192" s="78" t="s">
        <v>8</v>
      </c>
      <c r="N192" s="61">
        <f>D192</f>
        <v>17494</v>
      </c>
      <c r="O192" s="81">
        <f t="shared" si="69"/>
        <v>0.0486470102416222</v>
      </c>
      <c r="P192" s="61">
        <f>E192</f>
        <v>12796</v>
      </c>
      <c r="Q192" s="81">
        <f t="shared" si="70"/>
        <v>0.052277007676500266</v>
      </c>
      <c r="R192" s="61">
        <f>F192</f>
        <v>7769</v>
      </c>
      <c r="S192" s="81">
        <f t="shared" si="71"/>
        <v>0.052146889242396785</v>
      </c>
      <c r="V192" s="6"/>
      <c r="W192" s="6" t="s">
        <v>8</v>
      </c>
      <c r="X192" s="17">
        <f aca="true" t="shared" si="81" ref="X192:Z193">X11</f>
        <v>15678</v>
      </c>
      <c r="Y192" s="6">
        <f t="shared" si="81"/>
        <v>12099</v>
      </c>
      <c r="Z192" s="18">
        <f t="shared" si="81"/>
        <v>7769</v>
      </c>
      <c r="AA192" s="43">
        <f t="shared" si="72"/>
        <v>0.7717183314198239</v>
      </c>
      <c r="AB192" s="43">
        <f t="shared" si="73"/>
        <v>0.4955351447888761</v>
      </c>
      <c r="AC192" s="29">
        <f t="shared" si="74"/>
        <v>0.6421191834035871</v>
      </c>
      <c r="AF192" s="76"/>
      <c r="AG192" s="78" t="s">
        <v>8</v>
      </c>
      <c r="AH192" s="61">
        <f>X192</f>
        <v>15678</v>
      </c>
      <c r="AI192" s="81">
        <f t="shared" si="75"/>
        <v>0.051464023109243695</v>
      </c>
      <c r="AJ192" s="61">
        <f>Y192</f>
        <v>12099</v>
      </c>
      <c r="AK192" s="81">
        <f t="shared" si="76"/>
        <v>0.05217312560101078</v>
      </c>
      <c r="AL192" s="61">
        <f>Z192</f>
        <v>7769</v>
      </c>
      <c r="AM192" s="81">
        <f t="shared" si="77"/>
        <v>0.052146889242396785</v>
      </c>
    </row>
    <row r="193" spans="2:39" ht="12.75">
      <c r="B193" s="4" t="s">
        <v>40</v>
      </c>
      <c r="C193" s="4" t="s">
        <v>2</v>
      </c>
      <c r="D193" s="15">
        <f t="shared" si="80"/>
        <v>300902</v>
      </c>
      <c r="E193" s="4">
        <f t="shared" si="80"/>
        <v>219670</v>
      </c>
      <c r="F193" s="9">
        <f t="shared" si="80"/>
        <v>141401</v>
      </c>
      <c r="G193" s="53">
        <f t="shared" si="66"/>
        <v>0.7300383513569202</v>
      </c>
      <c r="H193" s="53">
        <f t="shared" si="67"/>
        <v>0.4699237625539212</v>
      </c>
      <c r="I193" s="28">
        <f t="shared" si="68"/>
        <v>0.6436973642281604</v>
      </c>
      <c r="L193" s="76"/>
      <c r="M193" s="38" t="s">
        <v>39</v>
      </c>
      <c r="N193" s="57">
        <f>SUM(N188:N192)</f>
        <v>359611</v>
      </c>
      <c r="O193" s="39">
        <f t="shared" si="69"/>
        <v>1</v>
      </c>
      <c r="P193" s="57">
        <f>SUM(P188:P192)</f>
        <v>244773</v>
      </c>
      <c r="Q193" s="40">
        <f t="shared" si="70"/>
        <v>1</v>
      </c>
      <c r="R193" s="57">
        <f>SUM(R188:R192)</f>
        <v>148983</v>
      </c>
      <c r="S193" s="40">
        <f t="shared" si="71"/>
        <v>1</v>
      </c>
      <c r="V193" s="4" t="s">
        <v>40</v>
      </c>
      <c r="W193" s="4" t="s">
        <v>2</v>
      </c>
      <c r="X193" s="15">
        <f t="shared" si="81"/>
        <v>262312</v>
      </c>
      <c r="Y193" s="4">
        <f t="shared" si="81"/>
        <v>211488</v>
      </c>
      <c r="Z193" s="9">
        <f t="shared" si="81"/>
        <v>141401</v>
      </c>
      <c r="AA193" s="53">
        <f t="shared" si="72"/>
        <v>0.8062459971331849</v>
      </c>
      <c r="AB193" s="53">
        <f t="shared" si="73"/>
        <v>0.5390565433529537</v>
      </c>
      <c r="AC193" s="28">
        <f t="shared" si="74"/>
        <v>0.668600582538962</v>
      </c>
      <c r="AF193" s="76"/>
      <c r="AG193" s="38" t="s">
        <v>39</v>
      </c>
      <c r="AH193" s="57">
        <f>SUM(AH188:AH192)</f>
        <v>304640</v>
      </c>
      <c r="AI193" s="39">
        <f t="shared" si="75"/>
        <v>1</v>
      </c>
      <c r="AJ193" s="57">
        <f>SUM(AJ188:AJ192)</f>
        <v>231901</v>
      </c>
      <c r="AK193" s="40">
        <f t="shared" si="76"/>
        <v>1</v>
      </c>
      <c r="AL193" s="57">
        <f>SUM(AL188:AL192)</f>
        <v>148983</v>
      </c>
      <c r="AM193" s="40">
        <f t="shared" si="77"/>
        <v>1</v>
      </c>
    </row>
    <row r="194" spans="2:39" ht="12.75">
      <c r="B194" s="5"/>
      <c r="C194" s="5" t="s">
        <v>76</v>
      </c>
      <c r="D194" s="16">
        <f>SUM(D13,D16,D17)</f>
        <v>36965</v>
      </c>
      <c r="E194" s="5">
        <f>SUM(E13,E16,E17)</f>
        <v>28293</v>
      </c>
      <c r="F194" s="20">
        <f>SUM(F13,F16,F17)</f>
        <v>19310</v>
      </c>
      <c r="G194" s="43">
        <f t="shared" si="66"/>
        <v>0.7653997024212092</v>
      </c>
      <c r="H194" s="43">
        <f t="shared" si="67"/>
        <v>0.5223860408494522</v>
      </c>
      <c r="I194" s="29">
        <f t="shared" si="68"/>
        <v>0.6825009719718659</v>
      </c>
      <c r="L194" s="74" t="s">
        <v>40</v>
      </c>
      <c r="M194" s="77" t="s">
        <v>2</v>
      </c>
      <c r="N194" s="75">
        <f>D193</f>
        <v>300902</v>
      </c>
      <c r="O194" s="79">
        <f aca="true" t="shared" si="82" ref="O194:O199">N194/N$20</f>
        <v>0.7527122727056687</v>
      </c>
      <c r="P194" s="75">
        <f>E193</f>
        <v>219670</v>
      </c>
      <c r="Q194" s="82">
        <f aca="true" t="shared" si="83" ref="Q194:Q199">P194/P$20</f>
        <v>0.7409243762669446</v>
      </c>
      <c r="R194" s="75">
        <f>F193</f>
        <v>141401</v>
      </c>
      <c r="S194" s="82">
        <f aca="true" t="shared" si="84" ref="S194:S199">R194/R$20</f>
        <v>0.7313252201976737</v>
      </c>
      <c r="V194" s="5"/>
      <c r="W194" s="5" t="s">
        <v>76</v>
      </c>
      <c r="X194" s="16">
        <f>SUM(X13,X16,X17)</f>
        <v>34033</v>
      </c>
      <c r="Y194" s="5">
        <f>SUM(Y13,Y16,Y17)</f>
        <v>27663</v>
      </c>
      <c r="Z194" s="20">
        <f>SUM(Z13,Z16,Z17)</f>
        <v>19310</v>
      </c>
      <c r="AA194" s="43">
        <f t="shared" si="72"/>
        <v>0.8128287250609703</v>
      </c>
      <c r="AB194" s="43">
        <f t="shared" si="73"/>
        <v>0.5673904739517527</v>
      </c>
      <c r="AC194" s="29">
        <f t="shared" si="74"/>
        <v>0.6980443191266312</v>
      </c>
      <c r="AF194" s="74" t="s">
        <v>40</v>
      </c>
      <c r="AG194" s="77" t="s">
        <v>2</v>
      </c>
      <c r="AH194" s="75">
        <f>X193</f>
        <v>262312</v>
      </c>
      <c r="AI194" s="79">
        <f aca="true" t="shared" si="85" ref="AI194:AI199">AH194/AH$20</f>
        <v>0.739899132357753</v>
      </c>
      <c r="AJ194" s="75">
        <f>Y193</f>
        <v>211488</v>
      </c>
      <c r="AK194" s="82">
        <f aca="true" t="shared" si="86" ref="AK194:AK199">AJ194/AJ$20</f>
        <v>0.7376321883981138</v>
      </c>
      <c r="AL194" s="75">
        <f>Z193</f>
        <v>141401</v>
      </c>
      <c r="AM194" s="82">
        <f aca="true" t="shared" si="87" ref="AM194:AM199">AL194/AL$20</f>
        <v>0.7313252201976737</v>
      </c>
    </row>
    <row r="195" spans="2:39" ht="12.75">
      <c r="B195" s="5"/>
      <c r="C195" s="5" t="s">
        <v>4</v>
      </c>
      <c r="D195" s="16">
        <f aca="true" t="shared" si="88" ref="D195:F196">D14</f>
        <v>33517</v>
      </c>
      <c r="E195" s="5">
        <f t="shared" si="88"/>
        <v>26590</v>
      </c>
      <c r="F195" s="20">
        <f t="shared" si="88"/>
        <v>17883</v>
      </c>
      <c r="G195" s="43">
        <f t="shared" si="66"/>
        <v>0.7933287585404422</v>
      </c>
      <c r="H195" s="43">
        <f t="shared" si="67"/>
        <v>0.533550138735567</v>
      </c>
      <c r="I195" s="29">
        <f t="shared" si="68"/>
        <v>0.6725460699511094</v>
      </c>
      <c r="L195" s="76"/>
      <c r="M195" s="78" t="s">
        <v>76</v>
      </c>
      <c r="N195" s="61">
        <f>D194</f>
        <v>36965</v>
      </c>
      <c r="O195" s="80">
        <f t="shared" si="82"/>
        <v>0.09246867471989234</v>
      </c>
      <c r="P195" s="61">
        <f>E194</f>
        <v>28293</v>
      </c>
      <c r="Q195" s="81">
        <f t="shared" si="83"/>
        <v>0.0954293867060621</v>
      </c>
      <c r="R195" s="61">
        <f>F194</f>
        <v>19310</v>
      </c>
      <c r="S195" s="81">
        <f t="shared" si="84"/>
        <v>0.09987121733238859</v>
      </c>
      <c r="V195" s="5"/>
      <c r="W195" s="5" t="s">
        <v>4</v>
      </c>
      <c r="X195" s="16">
        <f aca="true" t="shared" si="89" ref="X195:Z196">X14</f>
        <v>31692</v>
      </c>
      <c r="Y195" s="5">
        <f t="shared" si="89"/>
        <v>26113</v>
      </c>
      <c r="Z195" s="20">
        <f t="shared" si="89"/>
        <v>17883</v>
      </c>
      <c r="AA195" s="43">
        <f t="shared" si="72"/>
        <v>0.8239618831250789</v>
      </c>
      <c r="AB195" s="43">
        <f t="shared" si="73"/>
        <v>0.5642748958727755</v>
      </c>
      <c r="AC195" s="29">
        <f t="shared" si="74"/>
        <v>0.6848313100754414</v>
      </c>
      <c r="AF195" s="76"/>
      <c r="AG195" s="78" t="s">
        <v>76</v>
      </c>
      <c r="AH195" s="61">
        <f>X194</f>
        <v>34033</v>
      </c>
      <c r="AI195" s="80">
        <f t="shared" si="85"/>
        <v>0.09599632182870553</v>
      </c>
      <c r="AJ195" s="61">
        <f>Y194</f>
        <v>27663</v>
      </c>
      <c r="AK195" s="81">
        <f t="shared" si="86"/>
        <v>0.09648357934094143</v>
      </c>
      <c r="AL195" s="61">
        <f>Z194</f>
        <v>19310</v>
      </c>
      <c r="AM195" s="81">
        <f t="shared" si="87"/>
        <v>0.09987121733238859</v>
      </c>
    </row>
    <row r="196" spans="2:39" ht="12.75">
      <c r="B196" s="5"/>
      <c r="C196" s="5" t="s">
        <v>5</v>
      </c>
      <c r="D196" s="16">
        <f t="shared" si="88"/>
        <v>3343</v>
      </c>
      <c r="E196" s="5">
        <f t="shared" si="88"/>
        <v>2652</v>
      </c>
      <c r="F196" s="20">
        <f t="shared" si="88"/>
        <v>1870</v>
      </c>
      <c r="G196" s="43">
        <f t="shared" si="66"/>
        <v>0.7932994316482201</v>
      </c>
      <c r="H196" s="43">
        <f t="shared" si="67"/>
        <v>0.5593778043673348</v>
      </c>
      <c r="I196" s="29">
        <f t="shared" si="68"/>
        <v>0.7051282051282052</v>
      </c>
      <c r="L196" s="76"/>
      <c r="M196" s="78" t="s">
        <v>4</v>
      </c>
      <c r="N196" s="61">
        <f>D195</f>
        <v>33517</v>
      </c>
      <c r="O196" s="81">
        <f t="shared" si="82"/>
        <v>0.08384343488669367</v>
      </c>
      <c r="P196" s="61">
        <f>E195</f>
        <v>26590</v>
      </c>
      <c r="Q196" s="81">
        <f t="shared" si="83"/>
        <v>0.0896853423996816</v>
      </c>
      <c r="R196" s="61">
        <f>F195</f>
        <v>17883</v>
      </c>
      <c r="S196" s="81">
        <f t="shared" si="84"/>
        <v>0.09249078091947721</v>
      </c>
      <c r="V196" s="5"/>
      <c r="W196" s="5" t="s">
        <v>5</v>
      </c>
      <c r="X196" s="16">
        <f t="shared" si="89"/>
        <v>3060</v>
      </c>
      <c r="Y196" s="5">
        <f t="shared" si="89"/>
        <v>2575</v>
      </c>
      <c r="Z196" s="20">
        <f t="shared" si="89"/>
        <v>1870</v>
      </c>
      <c r="AA196" s="43">
        <f t="shared" si="72"/>
        <v>0.8415032679738562</v>
      </c>
      <c r="AB196" s="43">
        <f t="shared" si="73"/>
        <v>0.6111111111111112</v>
      </c>
      <c r="AC196" s="29">
        <f t="shared" si="74"/>
        <v>0.7262135922330097</v>
      </c>
      <c r="AF196" s="76"/>
      <c r="AG196" s="78" t="s">
        <v>4</v>
      </c>
      <c r="AH196" s="61">
        <f>X195</f>
        <v>31692</v>
      </c>
      <c r="AI196" s="81">
        <f t="shared" si="85"/>
        <v>0.08939310173641277</v>
      </c>
      <c r="AJ196" s="61">
        <f>Y195</f>
        <v>26113</v>
      </c>
      <c r="AK196" s="81">
        <f t="shared" si="86"/>
        <v>0.09107745751834594</v>
      </c>
      <c r="AL196" s="61">
        <f>Z195</f>
        <v>17883</v>
      </c>
      <c r="AM196" s="81">
        <f t="shared" si="87"/>
        <v>0.09249078091947721</v>
      </c>
    </row>
    <row r="197" spans="2:39" ht="12.75">
      <c r="B197" s="6"/>
      <c r="C197" s="6" t="s">
        <v>8</v>
      </c>
      <c r="D197" s="17">
        <f aca="true" t="shared" si="90" ref="D197:F198">D18</f>
        <v>25030</v>
      </c>
      <c r="E197" s="6">
        <f t="shared" si="90"/>
        <v>19276</v>
      </c>
      <c r="F197" s="18">
        <f t="shared" si="90"/>
        <v>12885</v>
      </c>
      <c r="G197" s="48">
        <f t="shared" si="66"/>
        <v>0.7701158609668398</v>
      </c>
      <c r="H197" s="48">
        <f t="shared" si="67"/>
        <v>0.5147822612864562</v>
      </c>
      <c r="I197" s="30">
        <f t="shared" si="68"/>
        <v>0.6684478107491181</v>
      </c>
      <c r="L197" s="76"/>
      <c r="M197" s="78" t="s">
        <v>5</v>
      </c>
      <c r="N197" s="61">
        <f>D196</f>
        <v>3343</v>
      </c>
      <c r="O197" s="81">
        <f t="shared" si="82"/>
        <v>0.008362580267512514</v>
      </c>
      <c r="P197" s="61">
        <f>E196</f>
        <v>2652</v>
      </c>
      <c r="Q197" s="81">
        <f t="shared" si="83"/>
        <v>0.008944923958027665</v>
      </c>
      <c r="R197" s="61">
        <f>F196</f>
        <v>1870</v>
      </c>
      <c r="S197" s="81">
        <f t="shared" si="84"/>
        <v>0.009671630057564301</v>
      </c>
      <c r="V197" s="6"/>
      <c r="W197" s="6" t="s">
        <v>8</v>
      </c>
      <c r="X197" s="17">
        <f aca="true" t="shared" si="91" ref="X197:Z198">X18</f>
        <v>23427</v>
      </c>
      <c r="Y197" s="6">
        <f t="shared" si="91"/>
        <v>18873</v>
      </c>
      <c r="Z197" s="18">
        <f t="shared" si="91"/>
        <v>12885</v>
      </c>
      <c r="AA197" s="48">
        <f t="shared" si="72"/>
        <v>0.8056089127929312</v>
      </c>
      <c r="AB197" s="48">
        <f t="shared" si="73"/>
        <v>0.5500064028684851</v>
      </c>
      <c r="AC197" s="30">
        <f t="shared" si="74"/>
        <v>0.6827213479573995</v>
      </c>
      <c r="AF197" s="76"/>
      <c r="AG197" s="78" t="s">
        <v>5</v>
      </c>
      <c r="AH197" s="61">
        <f>X196</f>
        <v>3060</v>
      </c>
      <c r="AI197" s="81">
        <f t="shared" si="85"/>
        <v>0.008631291534564656</v>
      </c>
      <c r="AJ197" s="61">
        <f>Y196</f>
        <v>2575</v>
      </c>
      <c r="AK197" s="81">
        <f t="shared" si="86"/>
        <v>0.008981137866569937</v>
      </c>
      <c r="AL197" s="61">
        <f>Z196</f>
        <v>1870</v>
      </c>
      <c r="AM197" s="81">
        <f t="shared" si="87"/>
        <v>0.009671630057564301</v>
      </c>
    </row>
    <row r="198" spans="2:39" ht="12.75">
      <c r="B198" s="5" t="s">
        <v>41</v>
      </c>
      <c r="C198" s="4" t="s">
        <v>2</v>
      </c>
      <c r="D198" s="16">
        <f t="shared" si="90"/>
        <v>426076</v>
      </c>
      <c r="E198" s="5">
        <f t="shared" si="90"/>
        <v>322411</v>
      </c>
      <c r="F198" s="20">
        <f t="shared" si="90"/>
        <v>231138</v>
      </c>
      <c r="G198" s="43">
        <f t="shared" si="66"/>
        <v>0.7566983355082192</v>
      </c>
      <c r="H198" s="43">
        <f t="shared" si="67"/>
        <v>0.5424806841971854</v>
      </c>
      <c r="I198" s="29">
        <f t="shared" si="68"/>
        <v>0.7169048202449668</v>
      </c>
      <c r="L198" s="76"/>
      <c r="M198" s="78" t="s">
        <v>8</v>
      </c>
      <c r="N198" s="61">
        <f>D197</f>
        <v>25030</v>
      </c>
      <c r="O198" s="80">
        <f t="shared" si="82"/>
        <v>0.06261303742023279</v>
      </c>
      <c r="P198" s="61">
        <f>E197</f>
        <v>19276</v>
      </c>
      <c r="Q198" s="81">
        <f t="shared" si="83"/>
        <v>0.06501597066928404</v>
      </c>
      <c r="R198" s="61">
        <f>F197</f>
        <v>12885</v>
      </c>
      <c r="S198" s="81">
        <f t="shared" si="84"/>
        <v>0.06664115149289626</v>
      </c>
      <c r="V198" s="5" t="s">
        <v>41</v>
      </c>
      <c r="W198" s="4" t="s">
        <v>2</v>
      </c>
      <c r="X198" s="16">
        <f t="shared" si="91"/>
        <v>381970</v>
      </c>
      <c r="Y198" s="5">
        <f t="shared" si="91"/>
        <v>308282</v>
      </c>
      <c r="Z198" s="20">
        <f t="shared" si="91"/>
        <v>231138</v>
      </c>
      <c r="AA198" s="43">
        <f t="shared" si="72"/>
        <v>0.807084325994188</v>
      </c>
      <c r="AB198" s="43">
        <f t="shared" si="73"/>
        <v>0.6051208210068854</v>
      </c>
      <c r="AC198" s="29">
        <f t="shared" si="74"/>
        <v>0.7497615819282345</v>
      </c>
      <c r="AF198" s="76"/>
      <c r="AG198" s="78" t="s">
        <v>8</v>
      </c>
      <c r="AH198" s="61">
        <f>X197</f>
        <v>23427</v>
      </c>
      <c r="AI198" s="80">
        <f t="shared" si="85"/>
        <v>0.06608015254256411</v>
      </c>
      <c r="AJ198" s="61">
        <f>Y197</f>
        <v>18873</v>
      </c>
      <c r="AK198" s="81">
        <f t="shared" si="86"/>
        <v>0.06582563687602891</v>
      </c>
      <c r="AL198" s="61">
        <f>Z197</f>
        <v>12885</v>
      </c>
      <c r="AM198" s="81">
        <f t="shared" si="87"/>
        <v>0.06664115149289626</v>
      </c>
    </row>
    <row r="199" spans="2:39" ht="12.75">
      <c r="B199" s="5"/>
      <c r="C199" s="5" t="s">
        <v>76</v>
      </c>
      <c r="D199" s="16">
        <f>SUM(D20,D23,D24)</f>
        <v>47701</v>
      </c>
      <c r="E199" s="5">
        <f>SUM(E20,E23,E24)</f>
        <v>37613</v>
      </c>
      <c r="F199" s="20">
        <f>SUM(F20,F23,F24)</f>
        <v>27224</v>
      </c>
      <c r="G199" s="43">
        <f t="shared" si="66"/>
        <v>0.7885159640259114</v>
      </c>
      <c r="H199" s="43">
        <f t="shared" si="67"/>
        <v>0.5707217878031907</v>
      </c>
      <c r="I199" s="29">
        <f t="shared" si="68"/>
        <v>0.7237923058517002</v>
      </c>
      <c r="L199" s="86"/>
      <c r="M199" s="38" t="s">
        <v>39</v>
      </c>
      <c r="N199" s="57">
        <f>SUM(N194:N198)</f>
        <v>399757</v>
      </c>
      <c r="O199" s="39">
        <f t="shared" si="82"/>
        <v>1</v>
      </c>
      <c r="P199" s="57">
        <f>SUM(P194:P198)</f>
        <v>296481</v>
      </c>
      <c r="Q199" s="40">
        <f t="shared" si="83"/>
        <v>1</v>
      </c>
      <c r="R199" s="57">
        <f>SUM(R194:R198)</f>
        <v>193349</v>
      </c>
      <c r="S199" s="40">
        <f t="shared" si="84"/>
        <v>1</v>
      </c>
      <c r="V199" s="5"/>
      <c r="W199" s="5" t="s">
        <v>76</v>
      </c>
      <c r="X199" s="16">
        <f>SUM(X20,X23,X24)</f>
        <v>44467</v>
      </c>
      <c r="Y199" s="5">
        <f>SUM(Y20,Y23,Y24)</f>
        <v>36455</v>
      </c>
      <c r="Z199" s="20">
        <f>SUM(Z20,Z23,Z24)</f>
        <v>27224</v>
      </c>
      <c r="AA199" s="43">
        <f t="shared" si="72"/>
        <v>0.819821440618886</v>
      </c>
      <c r="AB199" s="43">
        <f t="shared" si="73"/>
        <v>0.612229293633481</v>
      </c>
      <c r="AC199" s="29">
        <f t="shared" si="74"/>
        <v>0.7467837059388287</v>
      </c>
      <c r="AF199" s="86"/>
      <c r="AG199" s="38" t="s">
        <v>39</v>
      </c>
      <c r="AH199" s="57">
        <f>SUM(AH194:AH198)</f>
        <v>354524</v>
      </c>
      <c r="AI199" s="39">
        <f t="shared" si="85"/>
        <v>1</v>
      </c>
      <c r="AJ199" s="57">
        <f>SUM(AJ194:AJ198)</f>
        <v>286712</v>
      </c>
      <c r="AK199" s="40">
        <f t="shared" si="86"/>
        <v>1</v>
      </c>
      <c r="AL199" s="57">
        <f>SUM(AL194:AL198)</f>
        <v>193349</v>
      </c>
      <c r="AM199" s="40">
        <f t="shared" si="87"/>
        <v>1</v>
      </c>
    </row>
    <row r="200" spans="2:39" ht="12.75">
      <c r="B200" s="5"/>
      <c r="C200" s="5" t="s">
        <v>4</v>
      </c>
      <c r="D200" s="16">
        <f aca="true" t="shared" si="92" ref="D200:F201">D21</f>
        <v>46416</v>
      </c>
      <c r="E200" s="5">
        <f t="shared" si="92"/>
        <v>35539</v>
      </c>
      <c r="F200" s="20">
        <f t="shared" si="92"/>
        <v>25348</v>
      </c>
      <c r="G200" s="43">
        <f t="shared" si="66"/>
        <v>0.7656627025163737</v>
      </c>
      <c r="H200" s="43">
        <f t="shared" si="67"/>
        <v>0.5461047914512237</v>
      </c>
      <c r="I200" s="29">
        <f t="shared" si="68"/>
        <v>0.7132446045189792</v>
      </c>
      <c r="L200" s="76" t="s">
        <v>41</v>
      </c>
      <c r="M200" s="78" t="s">
        <v>2</v>
      </c>
      <c r="N200" s="61">
        <f>D198</f>
        <v>426076</v>
      </c>
      <c r="O200" s="81">
        <f aca="true" t="shared" si="93" ref="O200:O205">N200/N$28</f>
        <v>0.7621906388916219</v>
      </c>
      <c r="P200" s="61">
        <f>E198</f>
        <v>322411</v>
      </c>
      <c r="Q200" s="81">
        <f aca="true" t="shared" si="94" ref="Q200:Q205">P200/P$28</f>
        <v>0.7587855139043173</v>
      </c>
      <c r="R200" s="61">
        <f>F198</f>
        <v>231138</v>
      </c>
      <c r="S200" s="81">
        <f aca="true" t="shared" si="95" ref="S200:S205">R200/R$28</f>
        <v>0.7578916304615132</v>
      </c>
      <c r="V200" s="5"/>
      <c r="W200" s="5" t="s">
        <v>4</v>
      </c>
      <c r="X200" s="16">
        <f aca="true" t="shared" si="96" ref="X200:Z201">X21</f>
        <v>43951</v>
      </c>
      <c r="Y200" s="5">
        <f t="shared" si="96"/>
        <v>34882</v>
      </c>
      <c r="Z200" s="20">
        <f t="shared" si="96"/>
        <v>25348</v>
      </c>
      <c r="AA200" s="43">
        <f t="shared" si="72"/>
        <v>0.7936565720916475</v>
      </c>
      <c r="AB200" s="43">
        <f t="shared" si="73"/>
        <v>0.5767331801324201</v>
      </c>
      <c r="AC200" s="29">
        <f t="shared" si="74"/>
        <v>0.7266785161401296</v>
      </c>
      <c r="AF200" s="76" t="s">
        <v>41</v>
      </c>
      <c r="AG200" s="78" t="s">
        <v>2</v>
      </c>
      <c r="AH200" s="61">
        <f>X198</f>
        <v>381970</v>
      </c>
      <c r="AI200" s="81">
        <f aca="true" t="shared" si="97" ref="AI200:AI205">AH200/AH$28</f>
        <v>0.7538519531627758</v>
      </c>
      <c r="AJ200" s="61">
        <f>Y198</f>
        <v>308282</v>
      </c>
      <c r="AK200" s="81">
        <f aca="true" t="shared" si="98" ref="AK200:AK205">AJ200/AJ$28</f>
        <v>0.7552895404788271</v>
      </c>
      <c r="AL200" s="61">
        <f>Z198</f>
        <v>231138</v>
      </c>
      <c r="AM200" s="81">
        <f aca="true" t="shared" si="99" ref="AM200:AM205">AL200/AL$28</f>
        <v>0.7578916304615132</v>
      </c>
    </row>
    <row r="201" spans="2:39" ht="12.75">
      <c r="B201" s="5"/>
      <c r="C201" s="5" t="s">
        <v>5</v>
      </c>
      <c r="D201" s="16">
        <f t="shared" si="92"/>
        <v>4546</v>
      </c>
      <c r="E201" s="5">
        <f t="shared" si="92"/>
        <v>3575</v>
      </c>
      <c r="F201" s="20">
        <f t="shared" si="92"/>
        <v>2699</v>
      </c>
      <c r="G201" s="43">
        <f t="shared" si="66"/>
        <v>0.7864056313242411</v>
      </c>
      <c r="H201" s="43">
        <f t="shared" si="67"/>
        <v>0.5937087549494061</v>
      </c>
      <c r="I201" s="29">
        <f t="shared" si="68"/>
        <v>0.754965034965035</v>
      </c>
      <c r="L201" s="76"/>
      <c r="M201" s="78" t="s">
        <v>76</v>
      </c>
      <c r="N201" s="61">
        <f>D199</f>
        <v>47701</v>
      </c>
      <c r="O201" s="81">
        <f t="shared" si="93"/>
        <v>0.08533044730463404</v>
      </c>
      <c r="P201" s="61">
        <f>E199</f>
        <v>37613</v>
      </c>
      <c r="Q201" s="81">
        <f t="shared" si="94"/>
        <v>0.08852117184116882</v>
      </c>
      <c r="R201" s="61">
        <f>F199</f>
        <v>27224</v>
      </c>
      <c r="S201" s="81">
        <f t="shared" si="95"/>
        <v>0.0892663333060087</v>
      </c>
      <c r="V201" s="5"/>
      <c r="W201" s="5" t="s">
        <v>5</v>
      </c>
      <c r="X201" s="16">
        <f t="shared" si="96"/>
        <v>4271</v>
      </c>
      <c r="Y201" s="5">
        <f t="shared" si="96"/>
        <v>3481</v>
      </c>
      <c r="Z201" s="20">
        <f t="shared" si="96"/>
        <v>2699</v>
      </c>
      <c r="AA201" s="43">
        <f t="shared" si="72"/>
        <v>0.8150316085225943</v>
      </c>
      <c r="AB201" s="43">
        <f t="shared" si="73"/>
        <v>0.6319363146804027</v>
      </c>
      <c r="AC201" s="29">
        <f t="shared" si="74"/>
        <v>0.7753519103705832</v>
      </c>
      <c r="AF201" s="76"/>
      <c r="AG201" s="78" t="s">
        <v>76</v>
      </c>
      <c r="AH201" s="61">
        <f>X199</f>
        <v>44467</v>
      </c>
      <c r="AI201" s="81">
        <f t="shared" si="97"/>
        <v>0.08775960101916158</v>
      </c>
      <c r="AJ201" s="61">
        <f>Y199</f>
        <v>36455</v>
      </c>
      <c r="AK201" s="81">
        <f t="shared" si="98"/>
        <v>0.08931458923373937</v>
      </c>
      <c r="AL201" s="61">
        <f>Z199</f>
        <v>27224</v>
      </c>
      <c r="AM201" s="81">
        <f t="shared" si="99"/>
        <v>0.0892663333060087</v>
      </c>
    </row>
    <row r="202" spans="2:39" ht="12.75">
      <c r="B202" s="5"/>
      <c r="C202" s="6" t="s">
        <v>8</v>
      </c>
      <c r="D202" s="16">
        <f aca="true" t="shared" si="100" ref="D202:F203">D25</f>
        <v>34276</v>
      </c>
      <c r="E202" s="5">
        <f t="shared" si="100"/>
        <v>25766</v>
      </c>
      <c r="F202" s="20">
        <f t="shared" si="100"/>
        <v>18566</v>
      </c>
      <c r="G202" s="43">
        <f t="shared" si="66"/>
        <v>0.7517213210409616</v>
      </c>
      <c r="H202" s="43">
        <f t="shared" si="67"/>
        <v>0.5416618041778504</v>
      </c>
      <c r="I202" s="29">
        <f t="shared" si="68"/>
        <v>0.7205619809050687</v>
      </c>
      <c r="L202" s="76"/>
      <c r="M202" s="78" t="s">
        <v>4</v>
      </c>
      <c r="N202" s="61">
        <f>D200</f>
        <v>46416</v>
      </c>
      <c r="O202" s="81">
        <f t="shared" si="93"/>
        <v>0.08303176122286522</v>
      </c>
      <c r="P202" s="61">
        <f>E200</f>
        <v>35539</v>
      </c>
      <c r="Q202" s="81">
        <f t="shared" si="94"/>
        <v>0.08364006928623878</v>
      </c>
      <c r="R202" s="61">
        <f>F200</f>
        <v>25348</v>
      </c>
      <c r="S202" s="81">
        <f t="shared" si="95"/>
        <v>0.08311500942700221</v>
      </c>
      <c r="V202" s="5"/>
      <c r="W202" s="6" t="s">
        <v>8</v>
      </c>
      <c r="X202" s="16">
        <f aca="true" t="shared" si="101" ref="X202:Z203">X25</f>
        <v>32032</v>
      </c>
      <c r="Y202" s="5">
        <f t="shared" si="101"/>
        <v>25064</v>
      </c>
      <c r="Z202" s="20">
        <f t="shared" si="101"/>
        <v>18566</v>
      </c>
      <c r="AA202" s="43">
        <f t="shared" si="72"/>
        <v>0.7824675324675324</v>
      </c>
      <c r="AB202" s="43">
        <f t="shared" si="73"/>
        <v>0.5796078921078921</v>
      </c>
      <c r="AC202" s="29">
        <f t="shared" si="74"/>
        <v>0.740743696137887</v>
      </c>
      <c r="AF202" s="76"/>
      <c r="AG202" s="78" t="s">
        <v>4</v>
      </c>
      <c r="AH202" s="61">
        <f>X200</f>
        <v>43951</v>
      </c>
      <c r="AI202" s="81">
        <f t="shared" si="97"/>
        <v>0.08674122887519217</v>
      </c>
      <c r="AJ202" s="61">
        <f>Y200</f>
        <v>34882</v>
      </c>
      <c r="AK202" s="81">
        <f t="shared" si="98"/>
        <v>0.0854607461706569</v>
      </c>
      <c r="AL202" s="61">
        <f>Z200</f>
        <v>25348</v>
      </c>
      <c r="AM202" s="81">
        <f t="shared" si="99"/>
        <v>0.08311500942700221</v>
      </c>
    </row>
    <row r="203" spans="2:39" ht="12.75">
      <c r="B203" s="4" t="s">
        <v>42</v>
      </c>
      <c r="C203" s="4" t="s">
        <v>2</v>
      </c>
      <c r="D203" s="15">
        <f t="shared" si="100"/>
        <v>622036</v>
      </c>
      <c r="E203" s="4">
        <f t="shared" si="100"/>
        <v>420912</v>
      </c>
      <c r="F203" s="9">
        <f t="shared" si="100"/>
        <v>318355</v>
      </c>
      <c r="G203" s="53">
        <f t="shared" si="66"/>
        <v>0.6766682314206894</v>
      </c>
      <c r="H203" s="53">
        <f t="shared" si="67"/>
        <v>0.5117951372589368</v>
      </c>
      <c r="I203" s="28">
        <f t="shared" si="68"/>
        <v>0.7563457444786559</v>
      </c>
      <c r="L203" s="76"/>
      <c r="M203" s="78" t="s">
        <v>5</v>
      </c>
      <c r="N203" s="61">
        <f>D201</f>
        <v>4546</v>
      </c>
      <c r="O203" s="80">
        <f t="shared" si="93"/>
        <v>0.008132161033245978</v>
      </c>
      <c r="P203" s="61">
        <f>E201</f>
        <v>3575</v>
      </c>
      <c r="Q203" s="81">
        <f t="shared" si="94"/>
        <v>0.008413665204375576</v>
      </c>
      <c r="R203" s="61">
        <f>F201</f>
        <v>2699</v>
      </c>
      <c r="S203" s="81">
        <f t="shared" si="95"/>
        <v>0.008849905729977866</v>
      </c>
      <c r="V203" s="4" t="s">
        <v>42</v>
      </c>
      <c r="W203" s="4" t="s">
        <v>2</v>
      </c>
      <c r="X203" s="15">
        <f t="shared" si="101"/>
        <v>508125</v>
      </c>
      <c r="Y203" s="4">
        <f t="shared" si="101"/>
        <v>410978</v>
      </c>
      <c r="Z203" s="9">
        <f t="shared" si="101"/>
        <v>318355</v>
      </c>
      <c r="AA203" s="53">
        <f t="shared" si="72"/>
        <v>0.8088127921279212</v>
      </c>
      <c r="AB203" s="53">
        <f t="shared" si="73"/>
        <v>0.6265289052890529</v>
      </c>
      <c r="AC203" s="28">
        <f t="shared" si="74"/>
        <v>0.7746278389597496</v>
      </c>
      <c r="AF203" s="76"/>
      <c r="AG203" s="78" t="s">
        <v>5</v>
      </c>
      <c r="AH203" s="61">
        <f>X201</f>
        <v>4271</v>
      </c>
      <c r="AI203" s="80">
        <f t="shared" si="97"/>
        <v>0.008429200439715723</v>
      </c>
      <c r="AJ203" s="61">
        <f>Y201</f>
        <v>3481</v>
      </c>
      <c r="AK203" s="81">
        <f t="shared" si="98"/>
        <v>0.008528434648817633</v>
      </c>
      <c r="AL203" s="61">
        <f>Z201</f>
        <v>2699</v>
      </c>
      <c r="AM203" s="81">
        <f t="shared" si="99"/>
        <v>0.008849905729977866</v>
      </c>
    </row>
    <row r="204" spans="2:39" ht="12.75">
      <c r="B204" s="5"/>
      <c r="C204" s="5" t="s">
        <v>76</v>
      </c>
      <c r="D204" s="16">
        <f>SUM(D27,D30,D31)</f>
        <v>53351</v>
      </c>
      <c r="E204" s="5">
        <f>SUM(E27,E30,E31)</f>
        <v>42039</v>
      </c>
      <c r="F204" s="20">
        <f>SUM(F27,F30,F31)</f>
        <v>31042</v>
      </c>
      <c r="G204" s="43">
        <f t="shared" si="66"/>
        <v>0.7879702348597027</v>
      </c>
      <c r="H204" s="43">
        <f t="shared" si="67"/>
        <v>0.5818447639219508</v>
      </c>
      <c r="I204" s="29">
        <f t="shared" si="68"/>
        <v>0.7384095720640358</v>
      </c>
      <c r="L204" s="76"/>
      <c r="M204" s="78" t="s">
        <v>8</v>
      </c>
      <c r="N204" s="61">
        <f>D202</f>
        <v>34276</v>
      </c>
      <c r="O204" s="81">
        <f t="shared" si="93"/>
        <v>0.06131499154763289</v>
      </c>
      <c r="P204" s="61">
        <f>E202</f>
        <v>25766</v>
      </c>
      <c r="Q204" s="81">
        <f t="shared" si="94"/>
        <v>0.06063957976389961</v>
      </c>
      <c r="R204" s="61">
        <f>F202</f>
        <v>18566</v>
      </c>
      <c r="S204" s="81">
        <f t="shared" si="95"/>
        <v>0.06087712107549799</v>
      </c>
      <c r="V204" s="5"/>
      <c r="W204" s="5" t="s">
        <v>76</v>
      </c>
      <c r="X204" s="16">
        <f>SUM(X27,X30,X31)</f>
        <v>49976</v>
      </c>
      <c r="Y204" s="5">
        <f>SUM(Y27,Y30,Y31)</f>
        <v>41315</v>
      </c>
      <c r="Z204" s="20">
        <f>SUM(Z27,Z30,Z31)</f>
        <v>31042</v>
      </c>
      <c r="AA204" s="43">
        <f t="shared" si="72"/>
        <v>0.826696814470946</v>
      </c>
      <c r="AB204" s="43">
        <f t="shared" si="73"/>
        <v>0.6211381463102289</v>
      </c>
      <c r="AC204" s="29">
        <f t="shared" si="74"/>
        <v>0.751349388841825</v>
      </c>
      <c r="AF204" s="76"/>
      <c r="AG204" s="78" t="s">
        <v>8</v>
      </c>
      <c r="AH204" s="61">
        <f>X202</f>
        <v>32032</v>
      </c>
      <c r="AI204" s="81">
        <f t="shared" si="97"/>
        <v>0.06321801650315478</v>
      </c>
      <c r="AJ204" s="61">
        <f>Y202</f>
        <v>25064</v>
      </c>
      <c r="AK204" s="81">
        <f t="shared" si="98"/>
        <v>0.06140668946795896</v>
      </c>
      <c r="AL204" s="61">
        <f>Z202</f>
        <v>18566</v>
      </c>
      <c r="AM204" s="81">
        <f t="shared" si="99"/>
        <v>0.06087712107549799</v>
      </c>
    </row>
    <row r="205" spans="2:39" ht="12.75">
      <c r="B205" s="5"/>
      <c r="C205" s="5" t="s">
        <v>4</v>
      </c>
      <c r="D205" s="16">
        <f aca="true" t="shared" si="102" ref="D205:F206">D28</f>
        <v>58034</v>
      </c>
      <c r="E205" s="5">
        <f t="shared" si="102"/>
        <v>45451</v>
      </c>
      <c r="F205" s="20">
        <f t="shared" si="102"/>
        <v>32387</v>
      </c>
      <c r="G205" s="43">
        <f t="shared" si="66"/>
        <v>0.7831788262053279</v>
      </c>
      <c r="H205" s="43">
        <f t="shared" si="67"/>
        <v>0.558069407588655</v>
      </c>
      <c r="I205" s="29">
        <f t="shared" si="68"/>
        <v>0.7125695804272734</v>
      </c>
      <c r="L205" s="76"/>
      <c r="M205" s="38" t="s">
        <v>39</v>
      </c>
      <c r="N205" s="57">
        <f>SUM(N200:N204)</f>
        <v>559015</v>
      </c>
      <c r="O205" s="40">
        <f t="shared" si="93"/>
        <v>1</v>
      </c>
      <c r="P205" s="57">
        <f>SUM(P200:P204)</f>
        <v>424904</v>
      </c>
      <c r="Q205" s="40">
        <f t="shared" si="94"/>
        <v>1</v>
      </c>
      <c r="R205" s="57">
        <f>SUM(R200:R204)</f>
        <v>304975</v>
      </c>
      <c r="S205" s="40">
        <f t="shared" si="95"/>
        <v>1</v>
      </c>
      <c r="V205" s="5"/>
      <c r="W205" s="5" t="s">
        <v>4</v>
      </c>
      <c r="X205" s="16">
        <f aca="true" t="shared" si="103" ref="X205:Z206">X28</f>
        <v>54948</v>
      </c>
      <c r="Y205" s="5">
        <f t="shared" si="103"/>
        <v>44910</v>
      </c>
      <c r="Z205" s="20">
        <f t="shared" si="103"/>
        <v>32387</v>
      </c>
      <c r="AA205" s="43">
        <f t="shared" si="72"/>
        <v>0.8173181917449225</v>
      </c>
      <c r="AB205" s="43">
        <f t="shared" si="73"/>
        <v>0.5894118075271165</v>
      </c>
      <c r="AC205" s="29">
        <f t="shared" si="74"/>
        <v>0.7211534179470052</v>
      </c>
      <c r="AF205" s="76"/>
      <c r="AG205" s="38" t="s">
        <v>39</v>
      </c>
      <c r="AH205" s="57">
        <f>SUM(AH200:AH204)</f>
        <v>506691</v>
      </c>
      <c r="AI205" s="40">
        <f t="shared" si="97"/>
        <v>1</v>
      </c>
      <c r="AJ205" s="57">
        <f>SUM(AJ200:AJ204)</f>
        <v>408164</v>
      </c>
      <c r="AK205" s="40">
        <f t="shared" si="98"/>
        <v>1</v>
      </c>
      <c r="AL205" s="57">
        <f>SUM(AL200:AL204)</f>
        <v>304975</v>
      </c>
      <c r="AM205" s="40">
        <f t="shared" si="99"/>
        <v>1</v>
      </c>
    </row>
    <row r="206" spans="2:39" ht="12.75">
      <c r="B206" s="5"/>
      <c r="C206" s="5" t="s">
        <v>5</v>
      </c>
      <c r="D206" s="16">
        <f t="shared" si="102"/>
        <v>4647</v>
      </c>
      <c r="E206" s="5">
        <f t="shared" si="102"/>
        <v>3772</v>
      </c>
      <c r="F206" s="20">
        <f t="shared" si="102"/>
        <v>2808</v>
      </c>
      <c r="G206" s="43">
        <f t="shared" si="66"/>
        <v>0.8117064772971809</v>
      </c>
      <c r="H206" s="43">
        <f t="shared" si="67"/>
        <v>0.6042608134280181</v>
      </c>
      <c r="I206" s="29">
        <f t="shared" si="68"/>
        <v>0.7444326617179216</v>
      </c>
      <c r="L206" s="74" t="s">
        <v>42</v>
      </c>
      <c r="M206" s="77" t="s">
        <v>2</v>
      </c>
      <c r="N206" s="75">
        <f>D203</f>
        <v>622036</v>
      </c>
      <c r="O206" s="82">
        <f aca="true" t="shared" si="104" ref="O206:O211">N206/N$36</f>
        <v>0.7986780204203218</v>
      </c>
      <c r="P206" s="75">
        <f>E203</f>
        <v>420912</v>
      </c>
      <c r="Q206" s="82">
        <f aca="true" t="shared" si="105" ref="Q206:Q211">P206/P$36</f>
        <v>0.7750474608666511</v>
      </c>
      <c r="R206" s="75">
        <f>F203</f>
        <v>318355</v>
      </c>
      <c r="S206" s="82">
        <f aca="true" t="shared" si="106" ref="S206:S211">R206/R$36</f>
        <v>0.7824970197495361</v>
      </c>
      <c r="V206" s="5"/>
      <c r="W206" s="5" t="s">
        <v>5</v>
      </c>
      <c r="X206" s="16">
        <f t="shared" si="103"/>
        <v>4398</v>
      </c>
      <c r="Y206" s="5">
        <f t="shared" si="103"/>
        <v>3699</v>
      </c>
      <c r="Z206" s="20">
        <f t="shared" si="103"/>
        <v>2808</v>
      </c>
      <c r="AA206" s="43">
        <f t="shared" si="72"/>
        <v>0.8410641200545702</v>
      </c>
      <c r="AB206" s="43">
        <f t="shared" si="73"/>
        <v>0.6384720327421555</v>
      </c>
      <c r="AC206" s="29">
        <f t="shared" si="74"/>
        <v>0.7591240875912408</v>
      </c>
      <c r="AF206" s="74" t="s">
        <v>42</v>
      </c>
      <c r="AG206" s="77" t="s">
        <v>2</v>
      </c>
      <c r="AH206" s="75">
        <f>X203</f>
        <v>508125</v>
      </c>
      <c r="AI206" s="82">
        <f aca="true" t="shared" si="107" ref="AI206:AI211">AH206/AH$36</f>
        <v>0.7757159868099658</v>
      </c>
      <c r="AJ206" s="75">
        <f>Y203</f>
        <v>410978</v>
      </c>
      <c r="AK206" s="82">
        <f aca="true" t="shared" si="108" ref="AK206:AK211">AJ206/AJ$36</f>
        <v>0.7736959419263989</v>
      </c>
      <c r="AL206" s="75">
        <f>Z203</f>
        <v>318355</v>
      </c>
      <c r="AM206" s="82">
        <f aca="true" t="shared" si="109" ref="AM206:AM211">AL206/AL$36</f>
        <v>0.7824970197495361</v>
      </c>
    </row>
    <row r="207" spans="2:39" ht="12.75">
      <c r="B207" s="6"/>
      <c r="C207" s="6" t="s">
        <v>8</v>
      </c>
      <c r="D207" s="17">
        <f aca="true" t="shared" si="110" ref="D207:F208">D32</f>
        <v>40764</v>
      </c>
      <c r="E207" s="6">
        <f t="shared" si="110"/>
        <v>30905</v>
      </c>
      <c r="F207" s="18">
        <f t="shared" si="110"/>
        <v>22253</v>
      </c>
      <c r="G207" s="48">
        <f t="shared" si="66"/>
        <v>0.7581444411735845</v>
      </c>
      <c r="H207" s="48">
        <f t="shared" si="67"/>
        <v>0.5458983416740261</v>
      </c>
      <c r="I207" s="30">
        <f t="shared" si="68"/>
        <v>0.7200453001132503</v>
      </c>
      <c r="L207" s="76"/>
      <c r="M207" s="78" t="s">
        <v>76</v>
      </c>
      <c r="N207" s="61">
        <f>D204</f>
        <v>53351</v>
      </c>
      <c r="O207" s="81">
        <f t="shared" si="104"/>
        <v>0.06850129424574235</v>
      </c>
      <c r="P207" s="61">
        <f>E204</f>
        <v>42039</v>
      </c>
      <c r="Q207" s="81">
        <f t="shared" si="105"/>
        <v>0.07740862747408757</v>
      </c>
      <c r="R207" s="61">
        <f>F204</f>
        <v>31042</v>
      </c>
      <c r="S207" s="81">
        <f t="shared" si="106"/>
        <v>0.07629932775381287</v>
      </c>
      <c r="V207" s="6"/>
      <c r="W207" s="6" t="s">
        <v>8</v>
      </c>
      <c r="X207" s="17">
        <f aca="true" t="shared" si="111" ref="X207:Z208">X32</f>
        <v>37593</v>
      </c>
      <c r="Y207" s="6">
        <f t="shared" si="111"/>
        <v>30286</v>
      </c>
      <c r="Z207" s="18">
        <f t="shared" si="111"/>
        <v>22253</v>
      </c>
      <c r="AA207" s="48">
        <f t="shared" si="72"/>
        <v>0.8056287074721358</v>
      </c>
      <c r="AB207" s="48">
        <f t="shared" si="73"/>
        <v>0.591945308967095</v>
      </c>
      <c r="AC207" s="30">
        <f t="shared" si="74"/>
        <v>0.734761936208149</v>
      </c>
      <c r="AF207" s="76"/>
      <c r="AG207" s="78" t="s">
        <v>76</v>
      </c>
      <c r="AH207" s="61">
        <f>X204</f>
        <v>49976</v>
      </c>
      <c r="AI207" s="81">
        <f t="shared" si="107"/>
        <v>0.07629457743038594</v>
      </c>
      <c r="AJ207" s="61">
        <f>Y204</f>
        <v>41315</v>
      </c>
      <c r="AK207" s="81">
        <f t="shared" si="108"/>
        <v>0.07777848897188942</v>
      </c>
      <c r="AL207" s="61">
        <f>Z204</f>
        <v>31042</v>
      </c>
      <c r="AM207" s="81">
        <f t="shared" si="109"/>
        <v>0.07629932775381287</v>
      </c>
    </row>
    <row r="208" spans="2:39" ht="12.75">
      <c r="B208" s="5" t="s">
        <v>43</v>
      </c>
      <c r="C208" s="4" t="s">
        <v>2</v>
      </c>
      <c r="D208" s="16">
        <f t="shared" si="110"/>
        <v>732235</v>
      </c>
      <c r="E208" s="5">
        <f t="shared" si="110"/>
        <v>511293</v>
      </c>
      <c r="F208" s="20">
        <f t="shared" si="110"/>
        <v>414183</v>
      </c>
      <c r="G208" s="43">
        <f t="shared" si="66"/>
        <v>0.6982635356135667</v>
      </c>
      <c r="H208" s="43">
        <f t="shared" si="67"/>
        <v>0.5656421777161703</v>
      </c>
      <c r="I208" s="29">
        <f t="shared" si="68"/>
        <v>0.8100697643034425</v>
      </c>
      <c r="L208" s="76"/>
      <c r="M208" s="78" t="s">
        <v>4</v>
      </c>
      <c r="N208" s="61">
        <f>D205</f>
        <v>58034</v>
      </c>
      <c r="O208" s="81">
        <f t="shared" si="104"/>
        <v>0.07451414425704131</v>
      </c>
      <c r="P208" s="61">
        <f>E205</f>
        <v>45451</v>
      </c>
      <c r="Q208" s="81">
        <f t="shared" si="105"/>
        <v>0.08369132299352396</v>
      </c>
      <c r="R208" s="61">
        <f>F205</f>
        <v>32387</v>
      </c>
      <c r="S208" s="81">
        <f t="shared" si="106"/>
        <v>0.07960525507257063</v>
      </c>
      <c r="V208" s="5" t="s">
        <v>43</v>
      </c>
      <c r="W208" s="4" t="s">
        <v>2</v>
      </c>
      <c r="X208" s="16">
        <f t="shared" si="111"/>
        <v>614176</v>
      </c>
      <c r="Y208" s="5">
        <f t="shared" si="111"/>
        <v>503074</v>
      </c>
      <c r="Z208" s="20">
        <f t="shared" si="111"/>
        <v>414183</v>
      </c>
      <c r="AA208" s="43">
        <f t="shared" si="72"/>
        <v>0.8191039701974678</v>
      </c>
      <c r="AB208" s="43">
        <f t="shared" si="73"/>
        <v>0.6743718412963059</v>
      </c>
      <c r="AC208" s="29">
        <f t="shared" si="74"/>
        <v>0.8233043250098395</v>
      </c>
      <c r="AF208" s="76"/>
      <c r="AG208" s="78" t="s">
        <v>4</v>
      </c>
      <c r="AH208" s="61">
        <f>X205</f>
        <v>54948</v>
      </c>
      <c r="AI208" s="81">
        <f t="shared" si="107"/>
        <v>0.08388495359062043</v>
      </c>
      <c r="AJ208" s="61">
        <f>Y205</f>
        <v>44910</v>
      </c>
      <c r="AK208" s="81">
        <f t="shared" si="108"/>
        <v>0.08454633764316966</v>
      </c>
      <c r="AL208" s="61">
        <f>Z205</f>
        <v>32387</v>
      </c>
      <c r="AM208" s="81">
        <f t="shared" si="109"/>
        <v>0.07960525507257063</v>
      </c>
    </row>
    <row r="209" spans="2:39" ht="12.75">
      <c r="B209" s="5"/>
      <c r="C209" s="5" t="s">
        <v>76</v>
      </c>
      <c r="D209" s="16">
        <f>SUM(D34,D37,D38)</f>
        <v>56214</v>
      </c>
      <c r="E209" s="5">
        <f>SUM(E34,E37,E38)</f>
        <v>44598</v>
      </c>
      <c r="F209" s="20">
        <f>SUM(F34,F37,F38)</f>
        <v>34378</v>
      </c>
      <c r="G209" s="43">
        <f t="shared" si="66"/>
        <v>0.7933610844273669</v>
      </c>
      <c r="H209" s="43">
        <f t="shared" si="67"/>
        <v>0.611555840182161</v>
      </c>
      <c r="I209" s="29">
        <f t="shared" si="68"/>
        <v>0.7708417417821427</v>
      </c>
      <c r="L209" s="76"/>
      <c r="M209" s="78" t="s">
        <v>5</v>
      </c>
      <c r="N209" s="61">
        <f>D206</f>
        <v>4647</v>
      </c>
      <c r="O209" s="81">
        <f t="shared" si="104"/>
        <v>0.005966626949072457</v>
      </c>
      <c r="P209" s="61">
        <f>E206</f>
        <v>3772</v>
      </c>
      <c r="Q209" s="81">
        <f t="shared" si="105"/>
        <v>0.006945582502729805</v>
      </c>
      <c r="R209" s="61">
        <f>F206</f>
        <v>2808</v>
      </c>
      <c r="S209" s="81">
        <f t="shared" si="106"/>
        <v>0.006901891383696494</v>
      </c>
      <c r="V209" s="5"/>
      <c r="W209" s="5" t="s">
        <v>76</v>
      </c>
      <c r="X209" s="16">
        <f>SUM(X34,X37,X38)</f>
        <v>51889</v>
      </c>
      <c r="Y209" s="5">
        <f>SUM(Y34,Y37,Y38)</f>
        <v>43458</v>
      </c>
      <c r="Z209" s="20">
        <f>SUM(Z34,Z37,Z38)</f>
        <v>34378</v>
      </c>
      <c r="AA209" s="43">
        <f t="shared" si="72"/>
        <v>0.8375185492108154</v>
      </c>
      <c r="AB209" s="43">
        <f t="shared" si="73"/>
        <v>0.6625296305575363</v>
      </c>
      <c r="AC209" s="29">
        <f t="shared" si="74"/>
        <v>0.7910626351879976</v>
      </c>
      <c r="AF209" s="76"/>
      <c r="AG209" s="78" t="s">
        <v>5</v>
      </c>
      <c r="AH209" s="61">
        <f>X206</f>
        <v>4398</v>
      </c>
      <c r="AI209" s="81">
        <f t="shared" si="107"/>
        <v>0.00671409379579873</v>
      </c>
      <c r="AJ209" s="61">
        <f>Y206</f>
        <v>3699</v>
      </c>
      <c r="AK209" s="81">
        <f t="shared" si="108"/>
        <v>0.006963636226721989</v>
      </c>
      <c r="AL209" s="61">
        <f>Z206</f>
        <v>2808</v>
      </c>
      <c r="AM209" s="81">
        <f t="shared" si="109"/>
        <v>0.006901891383696494</v>
      </c>
    </row>
    <row r="210" spans="2:39" ht="12.75">
      <c r="B210" s="5"/>
      <c r="C210" s="5" t="s">
        <v>4</v>
      </c>
      <c r="D210" s="16">
        <f aca="true" t="shared" si="112" ref="D210:F211">D35</f>
        <v>66356</v>
      </c>
      <c r="E210" s="5">
        <f t="shared" si="112"/>
        <v>53304</v>
      </c>
      <c r="F210" s="20">
        <f t="shared" si="112"/>
        <v>40692</v>
      </c>
      <c r="G210" s="43">
        <f t="shared" si="66"/>
        <v>0.8033033938151787</v>
      </c>
      <c r="H210" s="43">
        <f t="shared" si="67"/>
        <v>0.6132376876243294</v>
      </c>
      <c r="I210" s="29">
        <f t="shared" si="68"/>
        <v>0.7633948671769473</v>
      </c>
      <c r="L210" s="20"/>
      <c r="M210" s="5" t="s">
        <v>8</v>
      </c>
      <c r="N210" s="16">
        <f>D207</f>
        <v>40764</v>
      </c>
      <c r="O210" s="29">
        <f t="shared" si="104"/>
        <v>0.05233991412782218</v>
      </c>
      <c r="P210" s="16">
        <f>E207</f>
        <v>30905</v>
      </c>
      <c r="Q210" s="29">
        <f t="shared" si="105"/>
        <v>0.05690700616300759</v>
      </c>
      <c r="R210" s="16">
        <f>F207</f>
        <v>22253</v>
      </c>
      <c r="S210" s="29">
        <f t="shared" si="106"/>
        <v>0.05469650604038393</v>
      </c>
      <c r="V210" s="5"/>
      <c r="W210" s="5" t="s">
        <v>4</v>
      </c>
      <c r="X210" s="16">
        <f aca="true" t="shared" si="113" ref="X210:Z211">X35</f>
        <v>62937</v>
      </c>
      <c r="Y210" s="5">
        <f t="shared" si="113"/>
        <v>52517</v>
      </c>
      <c r="Z210" s="20">
        <f t="shared" si="113"/>
        <v>40692</v>
      </c>
      <c r="AA210" s="43">
        <f t="shared" si="72"/>
        <v>0.83443761221539</v>
      </c>
      <c r="AB210" s="43">
        <f t="shared" si="73"/>
        <v>0.6465513132179799</v>
      </c>
      <c r="AC210" s="29">
        <f t="shared" si="74"/>
        <v>0.7748348153931108</v>
      </c>
      <c r="AF210" s="20"/>
      <c r="AG210" s="5" t="s">
        <v>8</v>
      </c>
      <c r="AH210" s="16">
        <f>X207</f>
        <v>37593</v>
      </c>
      <c r="AI210" s="29">
        <f t="shared" si="107"/>
        <v>0.057390388373229115</v>
      </c>
      <c r="AJ210" s="16">
        <f>Y207</f>
        <v>30286</v>
      </c>
      <c r="AK210" s="29">
        <f t="shared" si="108"/>
        <v>0.057015595231819996</v>
      </c>
      <c r="AL210" s="16">
        <f>Z207</f>
        <v>22253</v>
      </c>
      <c r="AM210" s="29">
        <f t="shared" si="109"/>
        <v>0.05469650604038393</v>
      </c>
    </row>
    <row r="211" spans="2:39" ht="12.75">
      <c r="B211" s="5"/>
      <c r="C211" s="5" t="s">
        <v>5</v>
      </c>
      <c r="D211" s="16">
        <f t="shared" si="112"/>
        <v>5189</v>
      </c>
      <c r="E211" s="5">
        <f t="shared" si="112"/>
        <v>4365</v>
      </c>
      <c r="F211" s="20">
        <f t="shared" si="112"/>
        <v>3546</v>
      </c>
      <c r="G211" s="43">
        <f t="shared" si="66"/>
        <v>0.8412025438427443</v>
      </c>
      <c r="H211" s="43">
        <f t="shared" si="67"/>
        <v>0.6833686644825593</v>
      </c>
      <c r="I211" s="29">
        <f t="shared" si="68"/>
        <v>0.8123711340206186</v>
      </c>
      <c r="L211" s="18"/>
      <c r="M211" s="38" t="s">
        <v>39</v>
      </c>
      <c r="N211" s="57">
        <f>SUM(N206:N210)</f>
        <v>778832</v>
      </c>
      <c r="O211" s="40">
        <f t="shared" si="104"/>
        <v>1</v>
      </c>
      <c r="P211" s="57">
        <f>SUM(P206:P210)</f>
        <v>543079</v>
      </c>
      <c r="Q211" s="40">
        <f t="shared" si="105"/>
        <v>1</v>
      </c>
      <c r="R211" s="57">
        <f>SUM(R206:R210)</f>
        <v>406845</v>
      </c>
      <c r="S211" s="40">
        <f t="shared" si="106"/>
        <v>1</v>
      </c>
      <c r="V211" s="5"/>
      <c r="W211" s="5" t="s">
        <v>5</v>
      </c>
      <c r="X211" s="16">
        <f t="shared" si="113"/>
        <v>4945</v>
      </c>
      <c r="Y211" s="5">
        <f t="shared" si="113"/>
        <v>4288</v>
      </c>
      <c r="Z211" s="20">
        <f t="shared" si="113"/>
        <v>3546</v>
      </c>
      <c r="AA211" s="43">
        <f t="shared" si="72"/>
        <v>0.8671385237613751</v>
      </c>
      <c r="AB211" s="43">
        <f t="shared" si="73"/>
        <v>0.7170879676440849</v>
      </c>
      <c r="AC211" s="29">
        <f t="shared" si="74"/>
        <v>0.8269589552238806</v>
      </c>
      <c r="AF211" s="18"/>
      <c r="AG211" s="38" t="s">
        <v>39</v>
      </c>
      <c r="AH211" s="57">
        <f>SUM(AH206:AH210)</f>
        <v>655040</v>
      </c>
      <c r="AI211" s="40">
        <f t="shared" si="107"/>
        <v>1</v>
      </c>
      <c r="AJ211" s="57">
        <f>SUM(AJ206:AJ210)</f>
        <v>531188</v>
      </c>
      <c r="AK211" s="40">
        <f t="shared" si="108"/>
        <v>1</v>
      </c>
      <c r="AL211" s="57">
        <f>SUM(AL206:AL210)</f>
        <v>406845</v>
      </c>
      <c r="AM211" s="40">
        <f t="shared" si="109"/>
        <v>1</v>
      </c>
    </row>
    <row r="212" spans="2:39" ht="12.75">
      <c r="B212" s="6"/>
      <c r="C212" s="6" t="s">
        <v>8</v>
      </c>
      <c r="D212" s="17">
        <f>D39</f>
        <v>48773</v>
      </c>
      <c r="E212" s="6">
        <f>E39</f>
        <v>37793</v>
      </c>
      <c r="F212" s="18">
        <f>F39</f>
        <v>29203</v>
      </c>
      <c r="G212" s="48">
        <f t="shared" si="66"/>
        <v>0.7748754433805589</v>
      </c>
      <c r="H212" s="48">
        <f t="shared" si="67"/>
        <v>0.5987534086482275</v>
      </c>
      <c r="I212" s="30">
        <f t="shared" si="68"/>
        <v>0.7727092318683354</v>
      </c>
      <c r="L212" s="20" t="s">
        <v>43</v>
      </c>
      <c r="M212" s="5" t="s">
        <v>2</v>
      </c>
      <c r="N212" s="16">
        <f>D208</f>
        <v>732235</v>
      </c>
      <c r="O212" s="29">
        <f aca="true" t="shared" si="114" ref="O212:O217">N212/N$44</f>
        <v>0.8057455871527025</v>
      </c>
      <c r="P212" s="16">
        <f>E208</f>
        <v>511293</v>
      </c>
      <c r="Q212" s="29">
        <f aca="true" t="shared" si="115" ref="Q212:Q217">P212/P$44</f>
        <v>0.7849706687464401</v>
      </c>
      <c r="R212" s="16">
        <f>F208</f>
        <v>414183</v>
      </c>
      <c r="S212" s="29">
        <f aca="true" t="shared" si="116" ref="S212:S217">R212/R$44</f>
        <v>0.7934509829464255</v>
      </c>
      <c r="V212" s="6"/>
      <c r="W212" s="6" t="s">
        <v>8</v>
      </c>
      <c r="X212" s="17">
        <f>X39</f>
        <v>45011</v>
      </c>
      <c r="Y212" s="6">
        <f>Y39</f>
        <v>37150</v>
      </c>
      <c r="Z212" s="18">
        <f>Z39</f>
        <v>29203</v>
      </c>
      <c r="AA212" s="48">
        <f t="shared" si="72"/>
        <v>0.8253538024038568</v>
      </c>
      <c r="AB212" s="48">
        <f t="shared" si="73"/>
        <v>0.6487969607429295</v>
      </c>
      <c r="AC212" s="30">
        <f t="shared" si="74"/>
        <v>0.7860834454912516</v>
      </c>
      <c r="AF212" s="20" t="s">
        <v>43</v>
      </c>
      <c r="AG212" s="5" t="s">
        <v>2</v>
      </c>
      <c r="AH212" s="16">
        <f>X208</f>
        <v>614176</v>
      </c>
      <c r="AI212" s="29">
        <f aca="true" t="shared" si="117" ref="AI212:AI217">AH212/AH$44</f>
        <v>0.7884584277971342</v>
      </c>
      <c r="AJ212" s="16">
        <f>Y208</f>
        <v>503074</v>
      </c>
      <c r="AK212" s="29">
        <f aca="true" t="shared" si="118" ref="AK212:AK217">AJ212/AJ$44</f>
        <v>0.7854554424992233</v>
      </c>
      <c r="AL212" s="16">
        <f>Z208</f>
        <v>414183</v>
      </c>
      <c r="AM212" s="29">
        <f aca="true" t="shared" si="119" ref="AM212:AM217">AL212/AL$44</f>
        <v>0.7934509829464255</v>
      </c>
    </row>
    <row r="213" spans="3:39" ht="12.75">
      <c r="C213" s="16"/>
      <c r="D213" s="2">
        <f>SUM(D188:D212)</f>
        <v>3005982</v>
      </c>
      <c r="L213" s="20"/>
      <c r="M213" s="78" t="s">
        <v>76</v>
      </c>
      <c r="N213" s="16">
        <f>D209</f>
        <v>56214</v>
      </c>
      <c r="O213" s="29">
        <f t="shared" si="114"/>
        <v>0.06185743980580281</v>
      </c>
      <c r="P213" s="16">
        <f>E209</f>
        <v>44598</v>
      </c>
      <c r="Q213" s="29">
        <f t="shared" si="115"/>
        <v>0.06846978520095862</v>
      </c>
      <c r="R213" s="16">
        <f>F209</f>
        <v>34378</v>
      </c>
      <c r="S213" s="29">
        <f t="shared" si="116"/>
        <v>0.06585798521844743</v>
      </c>
      <c r="W213" s="16"/>
      <c r="X213" s="2">
        <f>SUM(X188:X212)</f>
        <v>2599853</v>
      </c>
      <c r="AF213" s="20"/>
      <c r="AG213" s="78" t="s">
        <v>76</v>
      </c>
      <c r="AH213" s="16">
        <f>X209</f>
        <v>51889</v>
      </c>
      <c r="AI213" s="29">
        <f t="shared" si="117"/>
        <v>0.0666133475745804</v>
      </c>
      <c r="AJ213" s="16">
        <f>Y209</f>
        <v>43458</v>
      </c>
      <c r="AK213" s="29">
        <f t="shared" si="118"/>
        <v>0.06785149425359141</v>
      </c>
      <c r="AL213" s="16">
        <f>Z209</f>
        <v>34378</v>
      </c>
      <c r="AM213" s="29">
        <f t="shared" si="119"/>
        <v>0.06585798521844743</v>
      </c>
    </row>
    <row r="214" spans="12:39" ht="12.75">
      <c r="L214" s="20"/>
      <c r="M214" s="5" t="s">
        <v>4</v>
      </c>
      <c r="N214" s="16">
        <f>D210</f>
        <v>66356</v>
      </c>
      <c r="O214" s="29">
        <f t="shared" si="114"/>
        <v>0.07301761617664373</v>
      </c>
      <c r="P214" s="16">
        <f>E210</f>
        <v>53304</v>
      </c>
      <c r="Q214" s="29">
        <f t="shared" si="115"/>
        <v>0.08183580946122916</v>
      </c>
      <c r="R214" s="16">
        <f>F210</f>
        <v>40692</v>
      </c>
      <c r="S214" s="29">
        <f t="shared" si="116"/>
        <v>0.07795372431523251</v>
      </c>
      <c r="AF214" s="20"/>
      <c r="AG214" s="5" t="s">
        <v>4</v>
      </c>
      <c r="AH214" s="16">
        <f>X210</f>
        <v>62937</v>
      </c>
      <c r="AI214" s="29">
        <f t="shared" si="117"/>
        <v>0.08079639723836202</v>
      </c>
      <c r="AJ214" s="16">
        <f>Y210</f>
        <v>52517</v>
      </c>
      <c r="AK214" s="29">
        <f t="shared" si="118"/>
        <v>0.08199541911077039</v>
      </c>
      <c r="AL214" s="16">
        <f>Z210</f>
        <v>40692</v>
      </c>
      <c r="AM214" s="29">
        <f t="shared" si="119"/>
        <v>0.07795372431523251</v>
      </c>
    </row>
    <row r="215" spans="12:39" ht="12.75">
      <c r="L215" s="20"/>
      <c r="M215" s="5" t="s">
        <v>5</v>
      </c>
      <c r="N215" s="16">
        <f>D211</f>
        <v>5189</v>
      </c>
      <c r="O215" s="29">
        <f t="shared" si="114"/>
        <v>0.005709934449644408</v>
      </c>
      <c r="P215" s="16">
        <f>E211</f>
        <v>4365</v>
      </c>
      <c r="Q215" s="29">
        <f t="shared" si="115"/>
        <v>0.006701435320018484</v>
      </c>
      <c r="R215" s="16">
        <f>F211</f>
        <v>3546</v>
      </c>
      <c r="S215" s="29">
        <f t="shared" si="116"/>
        <v>0.006793077421159306</v>
      </c>
      <c r="AF215" s="20"/>
      <c r="AG215" s="5" t="s">
        <v>5</v>
      </c>
      <c r="AH215" s="16">
        <f>X211</f>
        <v>4945</v>
      </c>
      <c r="AI215" s="29">
        <f t="shared" si="117"/>
        <v>0.006348224166129624</v>
      </c>
      <c r="AJ215" s="16">
        <f>Y211</f>
        <v>4288</v>
      </c>
      <c r="AK215" s="29">
        <f t="shared" si="118"/>
        <v>0.006694905595273596</v>
      </c>
      <c r="AL215" s="16">
        <f>Z211</f>
        <v>3546</v>
      </c>
      <c r="AM215" s="29">
        <f t="shared" si="119"/>
        <v>0.006793077421159306</v>
      </c>
    </row>
    <row r="216" spans="12:39" ht="12.75">
      <c r="L216" s="20"/>
      <c r="M216" s="5" t="s">
        <v>8</v>
      </c>
      <c r="N216" s="16">
        <f>D212</f>
        <v>48773</v>
      </c>
      <c r="O216" s="29">
        <f t="shared" si="114"/>
        <v>0.05366942241520654</v>
      </c>
      <c r="P216" s="16">
        <f>E212</f>
        <v>37793</v>
      </c>
      <c r="Q216" s="29">
        <f t="shared" si="115"/>
        <v>0.058022301271353625</v>
      </c>
      <c r="R216" s="16">
        <f>F212</f>
        <v>29203</v>
      </c>
      <c r="S216" s="29">
        <f t="shared" si="116"/>
        <v>0.055944230098735254</v>
      </c>
      <c r="AF216" s="20"/>
      <c r="AG216" s="5" t="s">
        <v>8</v>
      </c>
      <c r="AH216" s="16">
        <f>X212</f>
        <v>45011</v>
      </c>
      <c r="AI216" s="29">
        <f t="shared" si="117"/>
        <v>0.05778360322379384</v>
      </c>
      <c r="AJ216" s="16">
        <f>Y212</f>
        <v>37150</v>
      </c>
      <c r="AK216" s="29">
        <f t="shared" si="118"/>
        <v>0.05800273854114135</v>
      </c>
      <c r="AL216" s="16">
        <f>Z212</f>
        <v>29203</v>
      </c>
      <c r="AM216" s="29">
        <f t="shared" si="119"/>
        <v>0.055944230098735254</v>
      </c>
    </row>
    <row r="217" spans="12:39" ht="12.75">
      <c r="L217" s="18"/>
      <c r="M217" s="38" t="s">
        <v>39</v>
      </c>
      <c r="N217" s="57">
        <f>SUM(N212:N216)</f>
        <v>908767</v>
      </c>
      <c r="O217" s="40">
        <f t="shared" si="114"/>
        <v>1</v>
      </c>
      <c r="P217" s="57">
        <f>SUM(P212:P216)</f>
        <v>651353</v>
      </c>
      <c r="Q217" s="40">
        <f t="shared" si="115"/>
        <v>1</v>
      </c>
      <c r="R217" s="57">
        <f>SUM(R212:R216)</f>
        <v>522002</v>
      </c>
      <c r="S217" s="40">
        <f t="shared" si="116"/>
        <v>1</v>
      </c>
      <c r="AF217" s="18"/>
      <c r="AG217" s="38" t="s">
        <v>39</v>
      </c>
      <c r="AH217" s="57">
        <f>SUM(AH212:AH216)</f>
        <v>778958</v>
      </c>
      <c r="AI217" s="40">
        <f t="shared" si="117"/>
        <v>1</v>
      </c>
      <c r="AJ217" s="57">
        <f>SUM(AJ212:AJ216)</f>
        <v>640487</v>
      </c>
      <c r="AK217" s="40">
        <f t="shared" si="118"/>
        <v>1</v>
      </c>
      <c r="AL217" s="57">
        <f>SUM(AL212:AL216)</f>
        <v>522002</v>
      </c>
      <c r="AM217" s="40">
        <f t="shared" si="119"/>
        <v>1</v>
      </c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30" r:id="rId2"/>
  <headerFooter alignWithMargins="0">
    <oddHeader>&amp;LSectionB_Results.XLS!B.3 Ethnicity</oddHeader>
    <oddFooter>&amp;R&amp;P</oddFooter>
  </headerFooter>
  <rowBreaks count="1" manualBreakCount="1">
    <brk id="184" max="39" man="1"/>
  </rowBreaks>
  <colBreaks count="3" manualBreakCount="3">
    <brk id="10" max="65535" man="1"/>
    <brk id="20" max="65535" man="1"/>
    <brk id="30" max="30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zoomScale="70" zoomScaleNormal="70" zoomScaleSheetLayoutView="25" workbookViewId="0" topLeftCell="A1">
      <selection activeCell="B2" sqref="B2"/>
    </sheetView>
  </sheetViews>
  <sheetFormatPr defaultColWidth="9.140625" defaultRowHeight="12.75"/>
  <cols>
    <col min="3" max="3" width="12.140625" style="0" customWidth="1"/>
    <col min="4" max="4" width="9.8515625" style="0" bestFit="1" customWidth="1"/>
    <col min="5" max="5" width="11.140625" style="0" customWidth="1"/>
    <col min="6" max="6" width="9.28125" style="0" bestFit="1" customWidth="1"/>
    <col min="7" max="7" width="18.421875" style="0" customWidth="1"/>
    <col min="8" max="8" width="16.140625" style="0" customWidth="1"/>
    <col min="9" max="9" width="19.57421875" style="0" customWidth="1"/>
    <col min="10" max="10" width="6.28125" style="0" customWidth="1"/>
    <col min="11" max="11" width="6.7109375" style="0" customWidth="1"/>
    <col min="13" max="13" width="12.57421875" style="0" customWidth="1"/>
    <col min="14" max="14" width="10.57421875" style="0" bestFit="1" customWidth="1"/>
    <col min="15" max="15" width="9.57421875" style="0" bestFit="1" customWidth="1"/>
    <col min="16" max="16" width="10.57421875" style="0" bestFit="1" customWidth="1"/>
    <col min="17" max="17" width="9.57421875" style="0" bestFit="1" customWidth="1"/>
    <col min="18" max="18" width="10.57421875" style="0" bestFit="1" customWidth="1"/>
    <col min="19" max="19" width="9.57421875" style="0" bestFit="1" customWidth="1"/>
    <col min="20" max="20" width="4.7109375" style="16" customWidth="1"/>
    <col min="21" max="21" width="5.00390625" style="16" customWidth="1"/>
    <col min="23" max="23" width="12.8515625" style="0" customWidth="1"/>
    <col min="24" max="24" width="10.57421875" style="0" bestFit="1" customWidth="1"/>
    <col min="25" max="25" width="10.7109375" style="0" customWidth="1"/>
    <col min="26" max="26" width="9.57421875" style="0" bestFit="1" customWidth="1"/>
    <col min="27" max="27" width="18.28125" style="0" customWidth="1"/>
    <col min="28" max="28" width="16.7109375" style="0" customWidth="1"/>
    <col min="29" max="29" width="19.28125" style="0" customWidth="1"/>
    <col min="30" max="30" width="7.00390625" style="0" customWidth="1"/>
    <col min="31" max="31" width="7.421875" style="0" customWidth="1"/>
    <col min="33" max="33" width="12.421875" style="0" customWidth="1"/>
    <col min="34" max="34" width="10.57421875" style="0" bestFit="1" customWidth="1"/>
    <col min="35" max="35" width="9.421875" style="0" bestFit="1" customWidth="1"/>
    <col min="36" max="39" width="9.28125" style="0" bestFit="1" customWidth="1"/>
    <col min="44" max="44" width="8.8515625" style="0" customWidth="1"/>
  </cols>
  <sheetData>
    <row r="1" spans="3:4" ht="12.75">
      <c r="C1" s="49"/>
      <c r="D1" s="49"/>
    </row>
    <row r="2" spans="2:32" ht="12.75">
      <c r="B2" t="s">
        <v>28</v>
      </c>
      <c r="L2" t="s">
        <v>28</v>
      </c>
      <c r="V2" t="s">
        <v>29</v>
      </c>
      <c r="AF2" t="s">
        <v>29</v>
      </c>
    </row>
    <row r="3" spans="2:32" ht="12.75">
      <c r="B3" s="67" t="s">
        <v>58</v>
      </c>
      <c r="G3" s="9" t="s">
        <v>51</v>
      </c>
      <c r="H3" s="4" t="s">
        <v>52</v>
      </c>
      <c r="I3" s="10" t="s">
        <v>27</v>
      </c>
      <c r="J3" s="16"/>
      <c r="L3" s="67" t="s">
        <v>59</v>
      </c>
      <c r="V3" s="67" t="s">
        <v>60</v>
      </c>
      <c r="AA3" s="9" t="s">
        <v>51</v>
      </c>
      <c r="AB3" s="4" t="s">
        <v>52</v>
      </c>
      <c r="AC3" s="10" t="s">
        <v>27</v>
      </c>
      <c r="AD3" s="16"/>
      <c r="AF3" s="67" t="s">
        <v>61</v>
      </c>
    </row>
    <row r="4" spans="2:39" ht="12.75">
      <c r="B4" s="2" t="s">
        <v>24</v>
      </c>
      <c r="C4" s="2" t="s">
        <v>34</v>
      </c>
      <c r="D4" s="2" t="s">
        <v>53</v>
      </c>
      <c r="E4" s="2" t="s">
        <v>25</v>
      </c>
      <c r="F4" s="2" t="s">
        <v>26</v>
      </c>
      <c r="G4" s="50" t="str">
        <f>"%1"</f>
        <v>%1</v>
      </c>
      <c r="H4" s="51" t="str">
        <f>"%2"</f>
        <v>%2</v>
      </c>
      <c r="I4" s="52">
        <v>0.03</v>
      </c>
      <c r="J4" s="33"/>
      <c r="L4" s="2" t="s">
        <v>24</v>
      </c>
      <c r="M4" s="2" t="s">
        <v>44</v>
      </c>
      <c r="N4" s="11" t="s">
        <v>53</v>
      </c>
      <c r="O4" s="3"/>
      <c r="P4" s="3" t="s">
        <v>25</v>
      </c>
      <c r="Q4" s="4"/>
      <c r="R4" s="1" t="s">
        <v>26</v>
      </c>
      <c r="S4" s="37"/>
      <c r="V4" s="2" t="s">
        <v>24</v>
      </c>
      <c r="W4" s="2" t="s">
        <v>34</v>
      </c>
      <c r="X4" s="2" t="s">
        <v>53</v>
      </c>
      <c r="Y4" s="2" t="s">
        <v>25</v>
      </c>
      <c r="Z4" s="2" t="s">
        <v>26</v>
      </c>
      <c r="AA4" s="50" t="str">
        <f>"%1"</f>
        <v>%1</v>
      </c>
      <c r="AB4" s="51" t="str">
        <f>"%2"</f>
        <v>%2</v>
      </c>
      <c r="AC4" s="52">
        <v>0.03</v>
      </c>
      <c r="AD4" s="33"/>
      <c r="AF4" s="2" t="s">
        <v>24</v>
      </c>
      <c r="AG4" s="2" t="s">
        <v>44</v>
      </c>
      <c r="AH4" s="11" t="s">
        <v>53</v>
      </c>
      <c r="AI4" s="3"/>
      <c r="AJ4" s="3" t="s">
        <v>25</v>
      </c>
      <c r="AK4" s="4"/>
      <c r="AL4" s="1" t="s">
        <v>26</v>
      </c>
      <c r="AM4" s="37"/>
    </row>
    <row r="5" spans="2:39" ht="12.75">
      <c r="B5" s="4" t="s">
        <v>38</v>
      </c>
      <c r="C5" s="4" t="s">
        <v>13</v>
      </c>
      <c r="D5" s="15">
        <v>228342</v>
      </c>
      <c r="E5" s="4">
        <v>141030</v>
      </c>
      <c r="F5" s="9">
        <v>67599</v>
      </c>
      <c r="G5" s="53">
        <f aca="true" t="shared" si="0" ref="G5:G24">E5/D5</f>
        <v>0.6176261922905116</v>
      </c>
      <c r="H5" s="53">
        <f aca="true" t="shared" si="1" ref="H5:H24">F5/D5</f>
        <v>0.29604277793835565</v>
      </c>
      <c r="I5" s="28">
        <f aca="true" t="shared" si="2" ref="I5:I24">F5/E5</f>
        <v>0.479323548181238</v>
      </c>
      <c r="J5" s="23"/>
      <c r="L5" s="4" t="s">
        <v>38</v>
      </c>
      <c r="M5" s="4" t="s">
        <v>13</v>
      </c>
      <c r="N5" s="15">
        <f>D5</f>
        <v>228342</v>
      </c>
      <c r="O5" s="54">
        <f>N5/N$9</f>
        <v>0.5662050410999665</v>
      </c>
      <c r="P5" s="4">
        <f>E5</f>
        <v>141030</v>
      </c>
      <c r="Q5" s="28">
        <f>P5/P$9</f>
        <v>0.509023316249188</v>
      </c>
      <c r="R5" s="9">
        <f>F5</f>
        <v>67599</v>
      </c>
      <c r="S5" s="29">
        <f>R5/R$9</f>
        <v>0.4022409196934355</v>
      </c>
      <c r="V5" s="4" t="s">
        <v>38</v>
      </c>
      <c r="W5" s="4" t="s">
        <v>13</v>
      </c>
      <c r="X5" s="15">
        <v>181235</v>
      </c>
      <c r="Y5" s="4">
        <v>131380</v>
      </c>
      <c r="Z5" s="9">
        <v>67599</v>
      </c>
      <c r="AA5" s="53">
        <f aca="true" t="shared" si="3" ref="AA5:AA24">Y5/X5</f>
        <v>0.724915165392998</v>
      </c>
      <c r="AB5" s="53">
        <f aca="true" t="shared" si="4" ref="AB5:AB24">Z5/X5</f>
        <v>0.3729908682097829</v>
      </c>
      <c r="AC5" s="28">
        <f aca="true" t="shared" si="5" ref="AC5:AC24">Z5/Y5</f>
        <v>0.514530369919318</v>
      </c>
      <c r="AD5" s="23"/>
      <c r="AF5" s="4" t="s">
        <v>38</v>
      </c>
      <c r="AG5" s="4" t="s">
        <v>13</v>
      </c>
      <c r="AH5" s="15">
        <f>X5</f>
        <v>181235</v>
      </c>
      <c r="AI5" s="54">
        <f>AH5/AH$9</f>
        <v>0.5307323101431705</v>
      </c>
      <c r="AJ5" s="4">
        <f>Y5</f>
        <v>131380</v>
      </c>
      <c r="AK5" s="28">
        <f>AJ5/AJ$9</f>
        <v>0.5006821594347604</v>
      </c>
      <c r="AL5" s="9">
        <f>Z5</f>
        <v>67599</v>
      </c>
      <c r="AM5" s="29">
        <f>AL5/AL$9</f>
        <v>0.4022409196934355</v>
      </c>
    </row>
    <row r="6" spans="2:39" ht="12.75">
      <c r="B6" s="5"/>
      <c r="C6" s="5" t="s">
        <v>70</v>
      </c>
      <c r="D6" s="16">
        <v>43549</v>
      </c>
      <c r="E6" s="5">
        <v>30303</v>
      </c>
      <c r="F6" s="20">
        <v>18688</v>
      </c>
      <c r="G6" s="43">
        <f t="shared" si="0"/>
        <v>0.6958368734069669</v>
      </c>
      <c r="H6" s="43">
        <f t="shared" si="1"/>
        <v>0.42912581230338237</v>
      </c>
      <c r="I6" s="29">
        <f t="shared" si="2"/>
        <v>0.6167046167046167</v>
      </c>
      <c r="J6" s="23"/>
      <c r="L6" s="5"/>
      <c r="M6" s="5" t="s">
        <v>70</v>
      </c>
      <c r="N6" s="16">
        <f>D6</f>
        <v>43549</v>
      </c>
      <c r="O6" s="55">
        <f>N6/N$9</f>
        <v>0.10798566770398106</v>
      </c>
      <c r="P6" s="5">
        <f>E6</f>
        <v>30303</v>
      </c>
      <c r="Q6" s="29">
        <f>P6/P$9</f>
        <v>0.10937342091965639</v>
      </c>
      <c r="R6" s="20">
        <f>F6</f>
        <v>18688</v>
      </c>
      <c r="S6" s="29">
        <f>R6/R$9</f>
        <v>0.11120102822868567</v>
      </c>
      <c r="V6" s="5"/>
      <c r="W6" s="5" t="s">
        <v>70</v>
      </c>
      <c r="X6" s="16">
        <v>38129</v>
      </c>
      <c r="Y6" s="5">
        <v>28733</v>
      </c>
      <c r="Z6" s="20">
        <v>18688</v>
      </c>
      <c r="AA6" s="43">
        <f t="shared" si="3"/>
        <v>0.7535733955781688</v>
      </c>
      <c r="AB6" s="43">
        <f t="shared" si="4"/>
        <v>0.49012562616381233</v>
      </c>
      <c r="AC6" s="29">
        <f t="shared" si="5"/>
        <v>0.6504019768210768</v>
      </c>
      <c r="AD6" s="23"/>
      <c r="AF6" s="5"/>
      <c r="AG6" s="5" t="s">
        <v>70</v>
      </c>
      <c r="AH6" s="16">
        <f>X6</f>
        <v>38129</v>
      </c>
      <c r="AI6" s="55">
        <f>AH6/AH$9</f>
        <v>0.11165774962589427</v>
      </c>
      <c r="AJ6" s="5">
        <f>Y6</f>
        <v>28733</v>
      </c>
      <c r="AK6" s="29">
        <f>AJ6/AJ$9</f>
        <v>0.10949992759201531</v>
      </c>
      <c r="AL6" s="20">
        <f>Z6</f>
        <v>18688</v>
      </c>
      <c r="AM6" s="29">
        <f>AL6/AL$9</f>
        <v>0.11120102822868567</v>
      </c>
    </row>
    <row r="7" spans="2:39" ht="12.75">
      <c r="B7" s="5"/>
      <c r="C7" s="5" t="s">
        <v>14</v>
      </c>
      <c r="D7" s="16">
        <v>120050</v>
      </c>
      <c r="E7" s="5">
        <v>96002</v>
      </c>
      <c r="F7" s="20">
        <v>73805</v>
      </c>
      <c r="G7" s="43">
        <f t="shared" si="0"/>
        <v>0.7996834652228239</v>
      </c>
      <c r="H7" s="43">
        <f t="shared" si="1"/>
        <v>0.6147855060391504</v>
      </c>
      <c r="I7" s="29">
        <f t="shared" si="2"/>
        <v>0.7687860669569384</v>
      </c>
      <c r="J7" s="23"/>
      <c r="L7" s="5"/>
      <c r="M7" s="5" t="s">
        <v>14</v>
      </c>
      <c r="N7" s="16">
        <f>D7</f>
        <v>120050</v>
      </c>
      <c r="O7" s="55">
        <f>N7/N$9</f>
        <v>0.29768030053188194</v>
      </c>
      <c r="P7" s="5">
        <f>E7</f>
        <v>96002</v>
      </c>
      <c r="Q7" s="29">
        <f>P7/P$9</f>
        <v>0.3465025626218148</v>
      </c>
      <c r="R7" s="20">
        <f>F7</f>
        <v>73805</v>
      </c>
      <c r="S7" s="29">
        <f>R7/R$9</f>
        <v>0.4391690864949779</v>
      </c>
      <c r="V7" s="5"/>
      <c r="W7" s="5" t="s">
        <v>14</v>
      </c>
      <c r="X7" s="16">
        <v>111484</v>
      </c>
      <c r="Y7" s="5">
        <v>92787</v>
      </c>
      <c r="Z7" s="20">
        <v>73805</v>
      </c>
      <c r="AA7" s="43">
        <f t="shared" si="3"/>
        <v>0.8322898353126906</v>
      </c>
      <c r="AB7" s="43">
        <f t="shared" si="4"/>
        <v>0.6620232499730903</v>
      </c>
      <c r="AC7" s="29">
        <f t="shared" si="5"/>
        <v>0.7954239279209372</v>
      </c>
      <c r="AD7" s="23"/>
      <c r="AF7" s="5"/>
      <c r="AG7" s="5" t="s">
        <v>14</v>
      </c>
      <c r="AH7" s="16">
        <f>X7</f>
        <v>111484</v>
      </c>
      <c r="AI7" s="55">
        <f>AH7/AH$9</f>
        <v>0.32647204383259976</v>
      </c>
      <c r="AJ7" s="5">
        <f>Y7</f>
        <v>92787</v>
      </c>
      <c r="AK7" s="29">
        <f>AJ7/AJ$9</f>
        <v>0.3536062987324792</v>
      </c>
      <c r="AL7" s="20">
        <f>Z7</f>
        <v>73805</v>
      </c>
      <c r="AM7" s="29">
        <f>AL7/AL$9</f>
        <v>0.4391690864949779</v>
      </c>
    </row>
    <row r="8" spans="2:39" ht="12.75">
      <c r="B8" s="6"/>
      <c r="C8" s="6" t="s">
        <v>15</v>
      </c>
      <c r="D8" s="17">
        <v>11344</v>
      </c>
      <c r="E8" s="6">
        <v>9725</v>
      </c>
      <c r="F8" s="18">
        <v>7964</v>
      </c>
      <c r="G8" s="43">
        <f t="shared" si="0"/>
        <v>0.8572813822284908</v>
      </c>
      <c r="H8" s="43">
        <f t="shared" si="1"/>
        <v>0.7020451339915373</v>
      </c>
      <c r="I8" s="29">
        <f t="shared" si="2"/>
        <v>0.8189203084832904</v>
      </c>
      <c r="J8" s="23"/>
      <c r="L8" s="5"/>
      <c r="M8" s="6" t="s">
        <v>15</v>
      </c>
      <c r="N8" s="17">
        <f>D8</f>
        <v>11344</v>
      </c>
      <c r="O8" s="56">
        <f>N8/N$9</f>
        <v>0.0281289906641705</v>
      </c>
      <c r="P8" s="6">
        <f>E8</f>
        <v>9725</v>
      </c>
      <c r="Q8" s="30">
        <f>P8/P$9</f>
        <v>0.03510070020934094</v>
      </c>
      <c r="R8" s="18">
        <f>F8</f>
        <v>7964</v>
      </c>
      <c r="S8" s="29">
        <f>R8/R$9</f>
        <v>0.04738896558290094</v>
      </c>
      <c r="V8" s="6"/>
      <c r="W8" s="6" t="s">
        <v>15</v>
      </c>
      <c r="X8" s="17">
        <v>10633</v>
      </c>
      <c r="Y8" s="6">
        <v>9502</v>
      </c>
      <c r="Z8" s="18">
        <v>7964</v>
      </c>
      <c r="AA8" s="43">
        <f t="shared" si="3"/>
        <v>0.8936330292485658</v>
      </c>
      <c r="AB8" s="43">
        <f t="shared" si="4"/>
        <v>0.7489889965202671</v>
      </c>
      <c r="AC8" s="29">
        <f t="shared" si="5"/>
        <v>0.8381393390865081</v>
      </c>
      <c r="AD8" s="23"/>
      <c r="AF8" s="5"/>
      <c r="AG8" s="6" t="s">
        <v>15</v>
      </c>
      <c r="AH8" s="17">
        <f>X8</f>
        <v>10633</v>
      </c>
      <c r="AI8" s="56">
        <f>AH8/AH$9</f>
        <v>0.031137896398335484</v>
      </c>
      <c r="AJ8" s="6">
        <f>Y8</f>
        <v>9502</v>
      </c>
      <c r="AK8" s="30">
        <f>AJ8/AJ$9</f>
        <v>0.036211614240745114</v>
      </c>
      <c r="AL8" s="18">
        <f>Z8</f>
        <v>7964</v>
      </c>
      <c r="AM8" s="29">
        <f>AL8/AL$9</f>
        <v>0.04738896558290094</v>
      </c>
    </row>
    <row r="9" spans="2:39" ht="12.75">
      <c r="B9" s="4" t="s">
        <v>40</v>
      </c>
      <c r="C9" s="4" t="s">
        <v>13</v>
      </c>
      <c r="D9" s="15">
        <v>226658</v>
      </c>
      <c r="E9" s="4">
        <v>154778</v>
      </c>
      <c r="F9" s="9">
        <v>77856</v>
      </c>
      <c r="G9" s="53">
        <f t="shared" si="0"/>
        <v>0.6828702273910473</v>
      </c>
      <c r="H9" s="53">
        <f t="shared" si="1"/>
        <v>0.3434954865921344</v>
      </c>
      <c r="I9" s="28">
        <f t="shared" si="2"/>
        <v>0.5030172246701727</v>
      </c>
      <c r="J9" s="23"/>
      <c r="L9" s="6"/>
      <c r="M9" s="63" t="s">
        <v>39</v>
      </c>
      <c r="N9" s="45">
        <f aca="true" t="shared" si="6" ref="N9:S9">SUM(N5:N8)</f>
        <v>403285</v>
      </c>
      <c r="O9" s="58">
        <f t="shared" si="6"/>
        <v>1</v>
      </c>
      <c r="P9" s="45">
        <f t="shared" si="6"/>
        <v>277060</v>
      </c>
      <c r="Q9" s="59">
        <f t="shared" si="6"/>
        <v>1</v>
      </c>
      <c r="R9" s="70">
        <f t="shared" si="6"/>
        <v>168056</v>
      </c>
      <c r="S9" s="40">
        <f t="shared" si="6"/>
        <v>1</v>
      </c>
      <c r="V9" s="4" t="s">
        <v>40</v>
      </c>
      <c r="W9" s="4" t="s">
        <v>13</v>
      </c>
      <c r="X9" s="15">
        <v>193308</v>
      </c>
      <c r="Y9" s="4">
        <v>148327</v>
      </c>
      <c r="Z9" s="9">
        <v>77856</v>
      </c>
      <c r="AA9" s="53">
        <f t="shared" si="3"/>
        <v>0.7673091646491609</v>
      </c>
      <c r="AB9" s="53">
        <f t="shared" si="4"/>
        <v>0.40275622322925075</v>
      </c>
      <c r="AC9" s="28">
        <f t="shared" si="5"/>
        <v>0.5248943213305737</v>
      </c>
      <c r="AD9" s="23"/>
      <c r="AF9" s="6"/>
      <c r="AG9" s="63" t="s">
        <v>39</v>
      </c>
      <c r="AH9" s="45">
        <f aca="true" t="shared" si="7" ref="AH9:AM9">SUM(AH5:AH8)</f>
        <v>341481</v>
      </c>
      <c r="AI9" s="58">
        <f t="shared" si="7"/>
        <v>1</v>
      </c>
      <c r="AJ9" s="45">
        <f t="shared" si="7"/>
        <v>262402</v>
      </c>
      <c r="AK9" s="59">
        <f t="shared" si="7"/>
        <v>1</v>
      </c>
      <c r="AL9" s="45">
        <f t="shared" si="7"/>
        <v>168056</v>
      </c>
      <c r="AM9" s="40">
        <f t="shared" si="7"/>
        <v>1</v>
      </c>
    </row>
    <row r="10" spans="2:39" ht="12.75">
      <c r="B10" s="5"/>
      <c r="C10" s="5" t="s">
        <v>70</v>
      </c>
      <c r="D10" s="16">
        <v>50648</v>
      </c>
      <c r="E10" s="5">
        <v>37750</v>
      </c>
      <c r="F10" s="20">
        <v>24997</v>
      </c>
      <c r="G10" s="43">
        <f t="shared" si="0"/>
        <v>0.7453403885642078</v>
      </c>
      <c r="H10" s="43">
        <f t="shared" si="1"/>
        <v>0.4935436739851524</v>
      </c>
      <c r="I10" s="29">
        <f t="shared" si="2"/>
        <v>0.6621721854304635</v>
      </c>
      <c r="J10" s="23"/>
      <c r="L10" s="4" t="s">
        <v>40</v>
      </c>
      <c r="M10" s="4" t="s">
        <v>13</v>
      </c>
      <c r="N10" s="15">
        <f>D9</f>
        <v>226658</v>
      </c>
      <c r="O10" s="28">
        <f>N10/N$14</f>
        <v>0.510231278673468</v>
      </c>
      <c r="P10" s="4">
        <f>E9</f>
        <v>154778</v>
      </c>
      <c r="Q10" s="28">
        <f>P10/P$14</f>
        <v>0.4674236704617522</v>
      </c>
      <c r="R10" s="9">
        <f>F9</f>
        <v>77856</v>
      </c>
      <c r="S10" s="28">
        <f>R10/R$14</f>
        <v>0.36322072881142436</v>
      </c>
      <c r="V10" s="5"/>
      <c r="W10" s="5" t="s">
        <v>70</v>
      </c>
      <c r="X10" s="16">
        <v>45934</v>
      </c>
      <c r="Y10" s="5">
        <v>36728</v>
      </c>
      <c r="Z10" s="20">
        <v>24997</v>
      </c>
      <c r="AA10" s="43">
        <f t="shared" si="3"/>
        <v>0.7995820089693909</v>
      </c>
      <c r="AB10" s="43">
        <f t="shared" si="4"/>
        <v>0.544193843340445</v>
      </c>
      <c r="AC10" s="29">
        <f t="shared" si="5"/>
        <v>0.680597908952298</v>
      </c>
      <c r="AD10" s="23"/>
      <c r="AF10" s="4" t="s">
        <v>40</v>
      </c>
      <c r="AG10" s="4" t="s">
        <v>13</v>
      </c>
      <c r="AH10" s="15">
        <f>X9</f>
        <v>193308</v>
      </c>
      <c r="AI10" s="28">
        <f>AH10/AH$14</f>
        <v>0.48856482125030015</v>
      </c>
      <c r="AJ10" s="4">
        <f>Y9</f>
        <v>148327</v>
      </c>
      <c r="AK10" s="28">
        <f>AJ10/AJ$14</f>
        <v>0.4626255380200861</v>
      </c>
      <c r="AL10" s="9">
        <f>Z9</f>
        <v>77856</v>
      </c>
      <c r="AM10" s="28">
        <f>AL10/AL$14</f>
        <v>0.36322072881142436</v>
      </c>
    </row>
    <row r="11" spans="2:39" ht="12.75">
      <c r="B11" s="5"/>
      <c r="C11" s="5" t="s">
        <v>14</v>
      </c>
      <c r="D11" s="16">
        <v>152200</v>
      </c>
      <c r="E11" s="5">
        <v>125748</v>
      </c>
      <c r="F11" s="20">
        <v>100844</v>
      </c>
      <c r="G11" s="43">
        <f t="shared" si="0"/>
        <v>0.8262023653088042</v>
      </c>
      <c r="H11" s="43">
        <f t="shared" si="1"/>
        <v>0.6625755584756898</v>
      </c>
      <c r="I11" s="29">
        <f t="shared" si="2"/>
        <v>0.8019531125743551</v>
      </c>
      <c r="J11" s="23"/>
      <c r="L11" s="5"/>
      <c r="M11" s="5" t="s">
        <v>70</v>
      </c>
      <c r="N11" s="16">
        <f>D10</f>
        <v>50648</v>
      </c>
      <c r="O11" s="29">
        <f>N11/N$14</f>
        <v>0.11401403789962766</v>
      </c>
      <c r="P11" s="5">
        <f>E10</f>
        <v>37750</v>
      </c>
      <c r="Q11" s="29">
        <f>P11/P$14</f>
        <v>0.1140035635550992</v>
      </c>
      <c r="R11" s="20">
        <f>F10</f>
        <v>24997</v>
      </c>
      <c r="S11" s="29">
        <f>R11/R$14</f>
        <v>0.11661822541742672</v>
      </c>
      <c r="V11" s="5"/>
      <c r="W11" s="5" t="s">
        <v>14</v>
      </c>
      <c r="X11" s="16">
        <v>142511</v>
      </c>
      <c r="Y11" s="5">
        <v>123001</v>
      </c>
      <c r="Z11" s="20">
        <v>100844</v>
      </c>
      <c r="AA11" s="43">
        <f t="shared" si="3"/>
        <v>0.8630982871497639</v>
      </c>
      <c r="AB11" s="43">
        <f t="shared" si="4"/>
        <v>0.7076225694858642</v>
      </c>
      <c r="AC11" s="29">
        <f t="shared" si="5"/>
        <v>0.8198632531442834</v>
      </c>
      <c r="AD11" s="23"/>
      <c r="AF11" s="5"/>
      <c r="AG11" s="5" t="s">
        <v>70</v>
      </c>
      <c r="AH11" s="16">
        <f>X10</f>
        <v>45934</v>
      </c>
      <c r="AI11" s="29">
        <f>AH11/AH$14</f>
        <v>0.11609315961735306</v>
      </c>
      <c r="AJ11" s="5">
        <f>Y10</f>
        <v>36728</v>
      </c>
      <c r="AK11" s="29">
        <f>AJ11/AJ$14</f>
        <v>0.11455305345892333</v>
      </c>
      <c r="AL11" s="20">
        <f>Z10</f>
        <v>24997</v>
      </c>
      <c r="AM11" s="29">
        <f>AL11/AL$14</f>
        <v>0.11661822541742672</v>
      </c>
    </row>
    <row r="12" spans="2:39" ht="12.75">
      <c r="B12" s="6"/>
      <c r="C12" s="6" t="s">
        <v>15</v>
      </c>
      <c r="D12" s="17">
        <v>14720</v>
      </c>
      <c r="E12" s="6">
        <v>12854</v>
      </c>
      <c r="F12" s="18">
        <v>10652</v>
      </c>
      <c r="G12" s="48">
        <f t="shared" si="0"/>
        <v>0.8732336956521739</v>
      </c>
      <c r="H12" s="48">
        <f t="shared" si="1"/>
        <v>0.7236413043478261</v>
      </c>
      <c r="I12" s="30">
        <f t="shared" si="2"/>
        <v>0.828691457911934</v>
      </c>
      <c r="J12" s="23"/>
      <c r="L12" s="5"/>
      <c r="M12" s="5" t="s">
        <v>14</v>
      </c>
      <c r="N12" s="16">
        <f>D11</f>
        <v>152200</v>
      </c>
      <c r="O12" s="29">
        <f>N12/N$14</f>
        <v>0.34261839694209706</v>
      </c>
      <c r="P12" s="5">
        <f>E11</f>
        <v>125748</v>
      </c>
      <c r="Q12" s="29">
        <f>P12/P$14</f>
        <v>0.3797541750973938</v>
      </c>
      <c r="R12" s="20">
        <f>F11</f>
        <v>100844</v>
      </c>
      <c r="S12" s="29">
        <f>R12/R$14</f>
        <v>0.47046638892647036</v>
      </c>
      <c r="V12" s="6"/>
      <c r="W12" s="6" t="s">
        <v>15</v>
      </c>
      <c r="X12" s="17">
        <v>13912</v>
      </c>
      <c r="Y12" s="6">
        <v>12564</v>
      </c>
      <c r="Z12" s="18">
        <v>10652</v>
      </c>
      <c r="AA12" s="48">
        <f t="shared" si="3"/>
        <v>0.9031052328924669</v>
      </c>
      <c r="AB12" s="48">
        <f t="shared" si="4"/>
        <v>0.7656699252443934</v>
      </c>
      <c r="AC12" s="30">
        <f t="shared" si="5"/>
        <v>0.8478191658707418</v>
      </c>
      <c r="AD12" s="23"/>
      <c r="AF12" s="5"/>
      <c r="AG12" s="5" t="s">
        <v>14</v>
      </c>
      <c r="AH12" s="16">
        <f>X11</f>
        <v>142511</v>
      </c>
      <c r="AI12" s="29">
        <f>AH12/AH$14</f>
        <v>0.3601809611666435</v>
      </c>
      <c r="AJ12" s="5">
        <f>Y11</f>
        <v>123001</v>
      </c>
      <c r="AK12" s="29">
        <f>AJ12/AJ$14</f>
        <v>0.383634832512008</v>
      </c>
      <c r="AL12" s="20">
        <f>Z11</f>
        <v>100844</v>
      </c>
      <c r="AM12" s="29">
        <f>AL12/AL$14</f>
        <v>0.47046638892647036</v>
      </c>
    </row>
    <row r="13" spans="2:39" ht="12.75">
      <c r="B13" s="5" t="s">
        <v>41</v>
      </c>
      <c r="C13" s="4" t="s">
        <v>13</v>
      </c>
      <c r="D13" s="16">
        <v>223038</v>
      </c>
      <c r="E13" s="5">
        <v>155643</v>
      </c>
      <c r="F13" s="20">
        <v>79591</v>
      </c>
      <c r="G13" s="43">
        <f t="shared" si="0"/>
        <v>0.69783175961047</v>
      </c>
      <c r="H13" s="43">
        <f t="shared" si="1"/>
        <v>0.35684950546543637</v>
      </c>
      <c r="I13" s="29">
        <f t="shared" si="2"/>
        <v>0.5113689661597374</v>
      </c>
      <c r="J13" s="23"/>
      <c r="L13" s="5"/>
      <c r="M13" s="6" t="s">
        <v>15</v>
      </c>
      <c r="N13" s="17">
        <f>D12</f>
        <v>14720</v>
      </c>
      <c r="O13" s="29">
        <f>N13/N$14</f>
        <v>0.033136286484807286</v>
      </c>
      <c r="P13" s="6">
        <f>E12</f>
        <v>12854</v>
      </c>
      <c r="Q13" s="30">
        <f>P13/P$14</f>
        <v>0.03881859088575484</v>
      </c>
      <c r="R13" s="18">
        <f>F12</f>
        <v>10652</v>
      </c>
      <c r="S13" s="30">
        <f>R13/R$14</f>
        <v>0.04969465684467854</v>
      </c>
      <c r="V13" s="5" t="s">
        <v>41</v>
      </c>
      <c r="W13" s="4" t="s">
        <v>13</v>
      </c>
      <c r="X13" s="16">
        <v>192912</v>
      </c>
      <c r="Y13" s="5">
        <v>145030</v>
      </c>
      <c r="Z13" s="20">
        <v>79591</v>
      </c>
      <c r="AA13" s="43">
        <f t="shared" si="3"/>
        <v>0.7517935639047856</v>
      </c>
      <c r="AB13" s="43">
        <f t="shared" si="4"/>
        <v>0.4125767189184706</v>
      </c>
      <c r="AC13" s="29">
        <f t="shared" si="5"/>
        <v>0.5487899055367855</v>
      </c>
      <c r="AD13" s="23"/>
      <c r="AF13" s="5"/>
      <c r="AG13" s="6" t="s">
        <v>15</v>
      </c>
      <c r="AH13" s="17">
        <f>X12</f>
        <v>13912</v>
      </c>
      <c r="AI13" s="29">
        <f>AH13/AH$14</f>
        <v>0.03516105796570331</v>
      </c>
      <c r="AJ13" s="6">
        <f>Y12</f>
        <v>12564</v>
      </c>
      <c r="AK13" s="30">
        <f>AJ13/AJ$14</f>
        <v>0.03918657600898259</v>
      </c>
      <c r="AL13" s="18">
        <f>Z12</f>
        <v>10652</v>
      </c>
      <c r="AM13" s="30">
        <f>AL13/AL$14</f>
        <v>0.04969465684467854</v>
      </c>
    </row>
    <row r="14" spans="2:39" ht="12.75">
      <c r="B14" s="5"/>
      <c r="C14" s="5" t="s">
        <v>70</v>
      </c>
      <c r="D14" s="16">
        <v>73940</v>
      </c>
      <c r="E14" s="5">
        <v>54137</v>
      </c>
      <c r="F14" s="20">
        <v>40075</v>
      </c>
      <c r="G14" s="43">
        <f t="shared" si="0"/>
        <v>0.7321747362726535</v>
      </c>
      <c r="H14" s="43">
        <f t="shared" si="1"/>
        <v>0.5419935082499324</v>
      </c>
      <c r="I14" s="29">
        <f t="shared" si="2"/>
        <v>0.7402515839444372</v>
      </c>
      <c r="J14" s="23"/>
      <c r="L14" s="6"/>
      <c r="M14" s="38" t="s">
        <v>39</v>
      </c>
      <c r="N14" s="57">
        <f aca="true" t="shared" si="8" ref="N14:S14">SUM(N10:N13)</f>
        <v>444226</v>
      </c>
      <c r="O14" s="40">
        <f t="shared" si="8"/>
        <v>1</v>
      </c>
      <c r="P14" s="57">
        <f t="shared" si="8"/>
        <v>331130</v>
      </c>
      <c r="Q14" s="40">
        <f t="shared" si="8"/>
        <v>1</v>
      </c>
      <c r="R14" s="72">
        <f t="shared" si="8"/>
        <v>214349</v>
      </c>
      <c r="S14" s="40">
        <f t="shared" si="8"/>
        <v>1</v>
      </c>
      <c r="V14" s="5"/>
      <c r="W14" s="5" t="s">
        <v>70</v>
      </c>
      <c r="X14" s="16">
        <v>66709</v>
      </c>
      <c r="Y14" s="5">
        <v>52252</v>
      </c>
      <c r="Z14" s="20">
        <v>40075</v>
      </c>
      <c r="AA14" s="43">
        <f t="shared" si="3"/>
        <v>0.7832826155391327</v>
      </c>
      <c r="AB14" s="43">
        <f t="shared" si="4"/>
        <v>0.600743527859809</v>
      </c>
      <c r="AC14" s="29">
        <f t="shared" si="5"/>
        <v>0.7669562887544974</v>
      </c>
      <c r="AD14" s="23"/>
      <c r="AF14" s="6"/>
      <c r="AG14" s="38" t="s">
        <v>39</v>
      </c>
      <c r="AH14" s="57">
        <f aca="true" t="shared" si="9" ref="AH14:AM14">SUM(AH10:AH13)</f>
        <v>395665</v>
      </c>
      <c r="AI14" s="40">
        <f t="shared" si="9"/>
        <v>1</v>
      </c>
      <c r="AJ14" s="57">
        <f t="shared" si="9"/>
        <v>320620</v>
      </c>
      <c r="AK14" s="40">
        <f t="shared" si="9"/>
        <v>0.9999999999999999</v>
      </c>
      <c r="AL14" s="57">
        <f t="shared" si="9"/>
        <v>214349</v>
      </c>
      <c r="AM14" s="40">
        <f t="shared" si="9"/>
        <v>1</v>
      </c>
    </row>
    <row r="15" spans="2:39" ht="12.75">
      <c r="B15" s="5"/>
      <c r="C15" s="5" t="s">
        <v>14</v>
      </c>
      <c r="D15" s="16">
        <v>259514</v>
      </c>
      <c r="E15" s="5">
        <v>210455</v>
      </c>
      <c r="F15" s="20">
        <v>179016</v>
      </c>
      <c r="G15" s="43">
        <f t="shared" si="0"/>
        <v>0.8109581756668234</v>
      </c>
      <c r="H15" s="43">
        <f t="shared" si="1"/>
        <v>0.6898124956649737</v>
      </c>
      <c r="I15" s="29">
        <f t="shared" si="2"/>
        <v>0.8506141455418023</v>
      </c>
      <c r="J15" s="23"/>
      <c r="L15" s="5" t="s">
        <v>41</v>
      </c>
      <c r="M15" s="4" t="s">
        <v>13</v>
      </c>
      <c r="N15" s="61">
        <f>D13</f>
        <v>223038</v>
      </c>
      <c r="O15" s="29">
        <f>N15/N$19</f>
        <v>0.3783915838333868</v>
      </c>
      <c r="P15" s="5">
        <f>E13</f>
        <v>155643</v>
      </c>
      <c r="Q15" s="29">
        <f>P15/P$19</f>
        <v>0.34676876735035805</v>
      </c>
      <c r="R15" s="20">
        <f>F13</f>
        <v>79591</v>
      </c>
      <c r="S15" s="29">
        <f>R15/R$19</f>
        <v>0.24579006043536936</v>
      </c>
      <c r="V15" s="5"/>
      <c r="W15" s="5" t="s">
        <v>14</v>
      </c>
      <c r="X15" s="16">
        <v>244058</v>
      </c>
      <c r="Y15" s="5">
        <v>206264</v>
      </c>
      <c r="Z15" s="20">
        <v>179016</v>
      </c>
      <c r="AA15" s="43">
        <f t="shared" si="3"/>
        <v>0.8451433675601702</v>
      </c>
      <c r="AB15" s="43">
        <f t="shared" si="4"/>
        <v>0.7334977751190291</v>
      </c>
      <c r="AC15" s="29">
        <f t="shared" si="5"/>
        <v>0.8678974518093318</v>
      </c>
      <c r="AD15" s="23"/>
      <c r="AF15" s="5" t="s">
        <v>41</v>
      </c>
      <c r="AG15" s="4" t="s">
        <v>13</v>
      </c>
      <c r="AH15" s="16">
        <f>X13</f>
        <v>192912</v>
      </c>
      <c r="AI15" s="29">
        <f>AH15/AH$19</f>
        <v>0.3606033983214012</v>
      </c>
      <c r="AJ15" s="5">
        <f>Y13</f>
        <v>145030</v>
      </c>
      <c r="AK15" s="29">
        <f>AJ15/AJ$19</f>
        <v>0.3359407754688879</v>
      </c>
      <c r="AL15" s="20">
        <f>Z13</f>
        <v>79591</v>
      </c>
      <c r="AM15" s="29">
        <f>AL15/AL$19</f>
        <v>0.24579006043536936</v>
      </c>
    </row>
    <row r="16" spans="2:39" ht="12.75">
      <c r="B16" s="5"/>
      <c r="C16" s="6" t="s">
        <v>15</v>
      </c>
      <c r="D16" s="16">
        <v>32945</v>
      </c>
      <c r="E16" s="5">
        <v>28603</v>
      </c>
      <c r="F16" s="20">
        <v>25135</v>
      </c>
      <c r="G16" s="43">
        <f t="shared" si="0"/>
        <v>0.86820458339657</v>
      </c>
      <c r="H16" s="43">
        <f t="shared" si="1"/>
        <v>0.7629382303839732</v>
      </c>
      <c r="I16" s="29">
        <f t="shared" si="2"/>
        <v>0.8787539768555745</v>
      </c>
      <c r="J16" s="23"/>
      <c r="L16" s="5"/>
      <c r="M16" s="5" t="s">
        <v>70</v>
      </c>
      <c r="N16" s="61">
        <f>D14</f>
        <v>73940</v>
      </c>
      <c r="O16" s="29">
        <f>N16/N$19</f>
        <v>0.12544173507940629</v>
      </c>
      <c r="P16" s="5">
        <f>E14</f>
        <v>54137</v>
      </c>
      <c r="Q16" s="29">
        <f>P16/P$19</f>
        <v>0.12061590150566574</v>
      </c>
      <c r="R16" s="20">
        <f>F14</f>
        <v>40075</v>
      </c>
      <c r="S16" s="29">
        <f>R16/R$19</f>
        <v>0.12375817205396876</v>
      </c>
      <c r="V16" s="5"/>
      <c r="W16" s="6" t="s">
        <v>15</v>
      </c>
      <c r="X16" s="16">
        <v>31291</v>
      </c>
      <c r="Y16" s="5">
        <v>28167</v>
      </c>
      <c r="Z16" s="20">
        <v>25135</v>
      </c>
      <c r="AA16" s="43">
        <f t="shared" si="3"/>
        <v>0.9001629861621553</v>
      </c>
      <c r="AB16" s="43">
        <f t="shared" si="4"/>
        <v>0.8032661148573073</v>
      </c>
      <c r="AC16" s="29">
        <f t="shared" si="5"/>
        <v>0.8923563034756985</v>
      </c>
      <c r="AD16" s="23"/>
      <c r="AF16" s="5"/>
      <c r="AG16" s="5" t="s">
        <v>70</v>
      </c>
      <c r="AH16" s="16">
        <f>X14</f>
        <v>66709</v>
      </c>
      <c r="AI16" s="29">
        <f>AH16/AH$19</f>
        <v>0.12469671196515693</v>
      </c>
      <c r="AJ16" s="5">
        <f>Y14</f>
        <v>52252</v>
      </c>
      <c r="AK16" s="29">
        <f>AJ16/AJ$19</f>
        <v>0.12103411294077315</v>
      </c>
      <c r="AL16" s="20">
        <f>Z14</f>
        <v>40075</v>
      </c>
      <c r="AM16" s="29">
        <f>AL16/AL$19</f>
        <v>0.12375817205396876</v>
      </c>
    </row>
    <row r="17" spans="2:39" ht="12.75">
      <c r="B17" s="4" t="s">
        <v>42</v>
      </c>
      <c r="C17" s="4" t="s">
        <v>13</v>
      </c>
      <c r="D17" s="15">
        <v>327845</v>
      </c>
      <c r="E17" s="4">
        <v>194031</v>
      </c>
      <c r="F17" s="9">
        <v>108389</v>
      </c>
      <c r="G17" s="53">
        <f t="shared" si="0"/>
        <v>0.59183760618585</v>
      </c>
      <c r="H17" s="53">
        <f t="shared" si="1"/>
        <v>0.33061050191401425</v>
      </c>
      <c r="I17" s="28">
        <f t="shared" si="2"/>
        <v>0.558616922038231</v>
      </c>
      <c r="J17" s="23"/>
      <c r="L17" s="5"/>
      <c r="M17" s="5" t="s">
        <v>14</v>
      </c>
      <c r="N17" s="61">
        <f>D15</f>
        <v>259514</v>
      </c>
      <c r="O17" s="29">
        <f>N17/N$19</f>
        <v>0.44027436350280014</v>
      </c>
      <c r="P17" s="5">
        <f>E15</f>
        <v>210455</v>
      </c>
      <c r="Q17" s="29">
        <f>P17/P$19</f>
        <v>0.4688885522170583</v>
      </c>
      <c r="R17" s="20">
        <f>F15</f>
        <v>179016</v>
      </c>
      <c r="S17" s="29">
        <f>R17/R$19</f>
        <v>0.5528307655249725</v>
      </c>
      <c r="V17" s="4" t="s">
        <v>42</v>
      </c>
      <c r="W17" s="4" t="s">
        <v>13</v>
      </c>
      <c r="X17" s="15">
        <v>252270</v>
      </c>
      <c r="Y17" s="4">
        <v>186610</v>
      </c>
      <c r="Z17" s="9">
        <v>108389</v>
      </c>
      <c r="AA17" s="53">
        <f t="shared" si="3"/>
        <v>0.7397233123240972</v>
      </c>
      <c r="AB17" s="53">
        <f t="shared" si="4"/>
        <v>0.4296547350061442</v>
      </c>
      <c r="AC17" s="28">
        <f t="shared" si="5"/>
        <v>0.5808316810460318</v>
      </c>
      <c r="AD17" s="23"/>
      <c r="AF17" s="5"/>
      <c r="AG17" s="5" t="s">
        <v>14</v>
      </c>
      <c r="AH17" s="16">
        <f>X15</f>
        <v>244058</v>
      </c>
      <c r="AI17" s="29">
        <f>AH17/AH$19</f>
        <v>0.4562087593696843</v>
      </c>
      <c r="AJ17" s="5">
        <f>Y15</f>
        <v>206264</v>
      </c>
      <c r="AK17" s="29">
        <f>AJ17/AJ$19</f>
        <v>0.47778037724136174</v>
      </c>
      <c r="AL17" s="20">
        <f>Z15</f>
        <v>179016</v>
      </c>
      <c r="AM17" s="29">
        <f>AL17/AL$19</f>
        <v>0.5528307655249725</v>
      </c>
    </row>
    <row r="18" spans="2:39" ht="12.75">
      <c r="B18" s="5"/>
      <c r="C18" s="5" t="s">
        <v>70</v>
      </c>
      <c r="D18" s="16">
        <v>133513</v>
      </c>
      <c r="E18" s="5">
        <v>72946</v>
      </c>
      <c r="F18" s="20">
        <v>57221</v>
      </c>
      <c r="G18" s="43">
        <f t="shared" si="0"/>
        <v>0.5463587815418723</v>
      </c>
      <c r="H18" s="43">
        <f t="shared" si="1"/>
        <v>0.4285799884655427</v>
      </c>
      <c r="I18" s="29">
        <f t="shared" si="2"/>
        <v>0.7844295780440326</v>
      </c>
      <c r="J18" s="23"/>
      <c r="L18" s="5"/>
      <c r="M18" s="6" t="s">
        <v>15</v>
      </c>
      <c r="N18" s="61">
        <f>D16</f>
        <v>32945</v>
      </c>
      <c r="O18" s="29">
        <f>N18/N$19</f>
        <v>0.05589231758440682</v>
      </c>
      <c r="P18" s="5">
        <f>E16</f>
        <v>28603</v>
      </c>
      <c r="Q18" s="29">
        <f>P18/P$19</f>
        <v>0.06372677892691796</v>
      </c>
      <c r="R18" s="20">
        <f>F16</f>
        <v>25135</v>
      </c>
      <c r="S18" s="29">
        <f>R18/R$19</f>
        <v>0.07762100198568944</v>
      </c>
      <c r="V18" s="5"/>
      <c r="W18" s="5" t="s">
        <v>70</v>
      </c>
      <c r="X18" s="16">
        <v>95439</v>
      </c>
      <c r="Y18" s="5">
        <v>71569</v>
      </c>
      <c r="Z18" s="20">
        <v>57221</v>
      </c>
      <c r="AA18" s="43">
        <f t="shared" si="3"/>
        <v>0.7498926015570154</v>
      </c>
      <c r="AB18" s="43">
        <f t="shared" si="4"/>
        <v>0.5995557371724347</v>
      </c>
      <c r="AC18" s="29">
        <f t="shared" si="5"/>
        <v>0.7995221394737945</v>
      </c>
      <c r="AD18" s="23"/>
      <c r="AF18" s="5"/>
      <c r="AG18" s="6" t="s">
        <v>15</v>
      </c>
      <c r="AH18" s="16">
        <f>X16</f>
        <v>31291</v>
      </c>
      <c r="AI18" s="29">
        <f>AH18/AH$19</f>
        <v>0.058491130343757594</v>
      </c>
      <c r="AJ18" s="5">
        <f>Y16</f>
        <v>28167</v>
      </c>
      <c r="AK18" s="29">
        <f>AJ18/AJ$19</f>
        <v>0.06524473434897722</v>
      </c>
      <c r="AL18" s="20">
        <f>Z16</f>
        <v>25135</v>
      </c>
      <c r="AM18" s="29">
        <f>AL18/AL$19</f>
        <v>0.07762100198568944</v>
      </c>
    </row>
    <row r="19" spans="1:39" ht="12.75">
      <c r="A19" s="49"/>
      <c r="B19" s="5"/>
      <c r="C19" s="5" t="s">
        <v>14</v>
      </c>
      <c r="D19" s="16">
        <v>296077</v>
      </c>
      <c r="E19" s="5">
        <v>255520</v>
      </c>
      <c r="F19" s="20">
        <v>222016</v>
      </c>
      <c r="G19" s="43">
        <f t="shared" si="0"/>
        <v>0.8630187417462349</v>
      </c>
      <c r="H19" s="43">
        <f t="shared" si="1"/>
        <v>0.7498589893845182</v>
      </c>
      <c r="I19" s="29">
        <f t="shared" si="2"/>
        <v>0.8688791484032561</v>
      </c>
      <c r="J19" s="23"/>
      <c r="L19" s="5"/>
      <c r="M19" s="38" t="s">
        <v>39</v>
      </c>
      <c r="N19" s="57">
        <f aca="true" t="shared" si="10" ref="N19:S19">SUM(N15:N18)</f>
        <v>589437</v>
      </c>
      <c r="O19" s="60">
        <f t="shared" si="10"/>
        <v>1</v>
      </c>
      <c r="P19" s="57">
        <f t="shared" si="10"/>
        <v>448838</v>
      </c>
      <c r="Q19" s="40">
        <f t="shared" si="10"/>
        <v>1</v>
      </c>
      <c r="R19" s="72">
        <f t="shared" si="10"/>
        <v>323817</v>
      </c>
      <c r="S19" s="40">
        <f t="shared" si="10"/>
        <v>1</v>
      </c>
      <c r="V19" s="5"/>
      <c r="W19" s="5" t="s">
        <v>14</v>
      </c>
      <c r="X19" s="16">
        <v>286168</v>
      </c>
      <c r="Y19" s="5">
        <v>252389</v>
      </c>
      <c r="Z19" s="20">
        <v>222016</v>
      </c>
      <c r="AA19" s="43">
        <f t="shared" si="3"/>
        <v>0.8819609460177239</v>
      </c>
      <c r="AB19" s="43">
        <f t="shared" si="4"/>
        <v>0.7758239915014956</v>
      </c>
      <c r="AC19" s="29">
        <f t="shared" si="5"/>
        <v>0.8796579882641478</v>
      </c>
      <c r="AD19" s="23"/>
      <c r="AF19" s="5"/>
      <c r="AG19" s="38" t="s">
        <v>39</v>
      </c>
      <c r="AH19" s="57">
        <f aca="true" t="shared" si="11" ref="AH19:AM19">SUM(AH15:AH18)</f>
        <v>534970</v>
      </c>
      <c r="AI19" s="60">
        <f t="shared" si="11"/>
        <v>1</v>
      </c>
      <c r="AJ19" s="57">
        <f t="shared" si="11"/>
        <v>431713</v>
      </c>
      <c r="AK19" s="40">
        <f t="shared" si="11"/>
        <v>1</v>
      </c>
      <c r="AL19" s="57">
        <f t="shared" si="11"/>
        <v>323817</v>
      </c>
      <c r="AM19" s="40">
        <f t="shared" si="11"/>
        <v>1</v>
      </c>
    </row>
    <row r="20" spans="2:39" ht="12.75">
      <c r="B20" s="6"/>
      <c r="C20" s="6" t="s">
        <v>15</v>
      </c>
      <c r="D20" s="17">
        <v>39411</v>
      </c>
      <c r="E20" s="6">
        <v>35285</v>
      </c>
      <c r="F20" s="18">
        <v>31284</v>
      </c>
      <c r="G20" s="48">
        <f t="shared" si="0"/>
        <v>0.8953084164319606</v>
      </c>
      <c r="H20" s="48">
        <f t="shared" si="1"/>
        <v>0.7937885361954784</v>
      </c>
      <c r="I20" s="30">
        <f t="shared" si="2"/>
        <v>0.8866090406688395</v>
      </c>
      <c r="L20" s="4" t="s">
        <v>42</v>
      </c>
      <c r="M20" s="4" t="s">
        <v>13</v>
      </c>
      <c r="N20" s="15">
        <f>D17</f>
        <v>327845</v>
      </c>
      <c r="O20" s="28">
        <f>N20/N$24</f>
        <v>0.4114283060967866</v>
      </c>
      <c r="P20" s="4">
        <f>E17</f>
        <v>194031</v>
      </c>
      <c r="Q20" s="28">
        <f>P20/P$24</f>
        <v>0.34786170941335504</v>
      </c>
      <c r="R20" s="9">
        <f>F17</f>
        <v>108389</v>
      </c>
      <c r="S20" s="28">
        <f>R20/R$24</f>
        <v>0.25874054092764553</v>
      </c>
      <c r="V20" s="6"/>
      <c r="W20" s="6" t="s">
        <v>15</v>
      </c>
      <c r="X20" s="17">
        <v>38145</v>
      </c>
      <c r="Y20" s="6">
        <v>34993</v>
      </c>
      <c r="Z20" s="18">
        <v>31284</v>
      </c>
      <c r="AA20" s="48">
        <f t="shared" si="3"/>
        <v>0.9173679381308166</v>
      </c>
      <c r="AB20" s="48">
        <f t="shared" si="4"/>
        <v>0.8201337003539128</v>
      </c>
      <c r="AC20" s="30">
        <f t="shared" si="5"/>
        <v>0.894007372903152</v>
      </c>
      <c r="AF20" s="4" t="s">
        <v>42</v>
      </c>
      <c r="AG20" s="4" t="s">
        <v>13</v>
      </c>
      <c r="AH20" s="15">
        <f>X17</f>
        <v>252270</v>
      </c>
      <c r="AI20" s="28">
        <f>AH20/AH$24</f>
        <v>0.37538949617720846</v>
      </c>
      <c r="AJ20" s="4">
        <f>Y17</f>
        <v>186610</v>
      </c>
      <c r="AK20" s="28">
        <f>AJ20/AJ$24</f>
        <v>0.34205157626736515</v>
      </c>
      <c r="AL20" s="9">
        <f>Z17</f>
        <v>108389</v>
      </c>
      <c r="AM20" s="28">
        <f>AL20/AL$24</f>
        <v>0.25874054092764553</v>
      </c>
    </row>
    <row r="21" spans="2:39" ht="12.75">
      <c r="B21" s="5" t="s">
        <v>43</v>
      </c>
      <c r="C21" s="4" t="s">
        <v>13</v>
      </c>
      <c r="D21" s="16">
        <v>371807</v>
      </c>
      <c r="E21" s="5">
        <v>226214</v>
      </c>
      <c r="F21" s="20">
        <v>149815</v>
      </c>
      <c r="G21" s="43">
        <f t="shared" si="0"/>
        <v>0.608417808163913</v>
      </c>
      <c r="H21" s="43">
        <f t="shared" si="1"/>
        <v>0.40293754555454847</v>
      </c>
      <c r="I21" s="29">
        <f t="shared" si="2"/>
        <v>0.6622711238031245</v>
      </c>
      <c r="L21" s="5"/>
      <c r="M21" s="5" t="s">
        <v>70</v>
      </c>
      <c r="N21" s="16">
        <f>D18</f>
        <v>133513</v>
      </c>
      <c r="O21" s="29">
        <f>N21/N$24</f>
        <v>0.1675518230624236</v>
      </c>
      <c r="P21" s="5">
        <f>E18</f>
        <v>72946</v>
      </c>
      <c r="Q21" s="29">
        <f>P21/P$24</f>
        <v>0.13077869131667927</v>
      </c>
      <c r="R21" s="20">
        <f>F18</f>
        <v>57221</v>
      </c>
      <c r="S21" s="29">
        <f>R21/R$24</f>
        <v>0.13659497266716</v>
      </c>
      <c r="V21" s="5" t="s">
        <v>43</v>
      </c>
      <c r="W21" s="4" t="s">
        <v>13</v>
      </c>
      <c r="X21" s="16">
        <v>292916</v>
      </c>
      <c r="Y21" s="5">
        <v>219924</v>
      </c>
      <c r="Z21" s="20">
        <v>149815</v>
      </c>
      <c r="AA21" s="43">
        <f t="shared" si="3"/>
        <v>0.7508091056821751</v>
      </c>
      <c r="AB21" s="43">
        <f t="shared" si="4"/>
        <v>0.5114606235234674</v>
      </c>
      <c r="AC21" s="29">
        <f t="shared" si="5"/>
        <v>0.6812126007166112</v>
      </c>
      <c r="AF21" s="5"/>
      <c r="AG21" s="5" t="s">
        <v>70</v>
      </c>
      <c r="AH21" s="16">
        <f>X18</f>
        <v>95439</v>
      </c>
      <c r="AI21" s="29">
        <f>AH21/AH$24</f>
        <v>0.14201767204049867</v>
      </c>
      <c r="AJ21" s="5">
        <f>Y18</f>
        <v>71569</v>
      </c>
      <c r="AK21" s="29">
        <f>AJ21/AJ$24</f>
        <v>0.13118423054433875</v>
      </c>
      <c r="AL21" s="20">
        <f>Z18</f>
        <v>57221</v>
      </c>
      <c r="AM21" s="29">
        <f>AL21/AL$24</f>
        <v>0.13659497266716</v>
      </c>
    </row>
    <row r="22" spans="2:39" ht="12.75">
      <c r="B22" s="5"/>
      <c r="C22" s="5" t="s">
        <v>70</v>
      </c>
      <c r="D22" s="16">
        <v>163501</v>
      </c>
      <c r="E22" s="5">
        <v>95736</v>
      </c>
      <c r="F22" s="20">
        <v>79895</v>
      </c>
      <c r="G22" s="43">
        <f t="shared" si="0"/>
        <v>0.5855377031333142</v>
      </c>
      <c r="H22" s="43">
        <f t="shared" si="1"/>
        <v>0.4886514455569079</v>
      </c>
      <c r="I22" s="29">
        <f t="shared" si="2"/>
        <v>0.8345345533550598</v>
      </c>
      <c r="L22" s="5"/>
      <c r="M22" s="5" t="s">
        <v>14</v>
      </c>
      <c r="N22" s="16">
        <f>D19</f>
        <v>296077</v>
      </c>
      <c r="O22" s="29">
        <f>N22/N$24</f>
        <v>0.37156112975405536</v>
      </c>
      <c r="P22" s="5">
        <f>E19</f>
        <v>255520</v>
      </c>
      <c r="Q22" s="29">
        <f>P22/P$24</f>
        <v>0.4581001179672345</v>
      </c>
      <c r="R22" s="20">
        <f>F19</f>
        <v>222016</v>
      </c>
      <c r="S22" s="29">
        <f>R22/R$24</f>
        <v>0.5299849609701368</v>
      </c>
      <c r="V22" s="5"/>
      <c r="W22" s="5" t="s">
        <v>70</v>
      </c>
      <c r="X22" s="16">
        <v>123713</v>
      </c>
      <c r="Y22" s="5">
        <v>94493</v>
      </c>
      <c r="Z22" s="20">
        <v>79895</v>
      </c>
      <c r="AA22" s="43">
        <f t="shared" si="3"/>
        <v>0.7638081689070672</v>
      </c>
      <c r="AB22" s="43">
        <f t="shared" si="4"/>
        <v>0.6458092520592016</v>
      </c>
      <c r="AC22" s="29">
        <f t="shared" si="5"/>
        <v>0.8455123659953647</v>
      </c>
      <c r="AF22" s="5"/>
      <c r="AG22" s="5" t="s">
        <v>14</v>
      </c>
      <c r="AH22" s="16">
        <f>X19</f>
        <v>286168</v>
      </c>
      <c r="AI22" s="29">
        <f>AH22/AH$24</f>
        <v>0.42583129718967533</v>
      </c>
      <c r="AJ22" s="5">
        <f>Y19</f>
        <v>252389</v>
      </c>
      <c r="AK22" s="29">
        <f>AJ22/AJ$24</f>
        <v>0.46262287810162384</v>
      </c>
      <c r="AL22" s="20">
        <f>Z19</f>
        <v>222016</v>
      </c>
      <c r="AM22" s="29">
        <f>AL22/AL$24</f>
        <v>0.5299849609701368</v>
      </c>
    </row>
    <row r="23" spans="2:39" ht="12.75">
      <c r="B23" s="5"/>
      <c r="C23" s="5" t="s">
        <v>14</v>
      </c>
      <c r="D23" s="16">
        <v>348379</v>
      </c>
      <c r="E23" s="5">
        <v>305113</v>
      </c>
      <c r="F23" s="20">
        <v>269559</v>
      </c>
      <c r="G23" s="43">
        <f t="shared" si="0"/>
        <v>0.8758076692337943</v>
      </c>
      <c r="H23" s="43">
        <f t="shared" si="1"/>
        <v>0.7737521492397648</v>
      </c>
      <c r="I23" s="29">
        <f t="shared" si="2"/>
        <v>0.8834726806134121</v>
      </c>
      <c r="J23" s="16"/>
      <c r="L23" s="5"/>
      <c r="M23" s="6" t="s">
        <v>15</v>
      </c>
      <c r="N23" s="17">
        <f>D20</f>
        <v>39411</v>
      </c>
      <c r="O23" s="30">
        <f>N23/N$24</f>
        <v>0.04945874108673445</v>
      </c>
      <c r="P23" s="6">
        <f>E20</f>
        <v>35285</v>
      </c>
      <c r="Q23" s="30">
        <f>P23/P$24</f>
        <v>0.06325948130273118</v>
      </c>
      <c r="R23" s="18">
        <f>F20</f>
        <v>31284</v>
      </c>
      <c r="S23" s="29">
        <f>R23/R$24</f>
        <v>0.07467952543505765</v>
      </c>
      <c r="V23" s="5"/>
      <c r="W23" s="5" t="s">
        <v>14</v>
      </c>
      <c r="X23" s="16">
        <v>337150</v>
      </c>
      <c r="Y23" s="5">
        <v>301869</v>
      </c>
      <c r="Z23" s="20">
        <v>269559</v>
      </c>
      <c r="AA23" s="43">
        <f t="shared" si="3"/>
        <v>0.8953551831528993</v>
      </c>
      <c r="AB23" s="43">
        <f t="shared" si="4"/>
        <v>0.7995224677443274</v>
      </c>
      <c r="AC23" s="29">
        <f t="shared" si="5"/>
        <v>0.8929668167317611</v>
      </c>
      <c r="AF23" s="5"/>
      <c r="AG23" s="6" t="s">
        <v>15</v>
      </c>
      <c r="AH23" s="17">
        <f>X20</f>
        <v>38145</v>
      </c>
      <c r="AI23" s="30">
        <f>AH23/AH$24</f>
        <v>0.056761534592617506</v>
      </c>
      <c r="AJ23" s="6">
        <f>Y20</f>
        <v>34993</v>
      </c>
      <c r="AK23" s="30">
        <f>AJ23/AJ$24</f>
        <v>0.06414131508667226</v>
      </c>
      <c r="AL23" s="18">
        <f>Z20</f>
        <v>31284</v>
      </c>
      <c r="AM23" s="29">
        <f>AL23/AL$24</f>
        <v>0.07467952543505765</v>
      </c>
    </row>
    <row r="24" spans="2:39" ht="12.75">
      <c r="B24" s="6"/>
      <c r="C24" s="6" t="s">
        <v>15</v>
      </c>
      <c r="D24" s="17">
        <v>43012</v>
      </c>
      <c r="E24" s="6">
        <v>39089</v>
      </c>
      <c r="F24" s="18">
        <v>35248</v>
      </c>
      <c r="G24" s="48">
        <f t="shared" si="0"/>
        <v>0.9087928950060449</v>
      </c>
      <c r="H24" s="48">
        <f t="shared" si="1"/>
        <v>0.819492234725193</v>
      </c>
      <c r="I24" s="30">
        <f t="shared" si="2"/>
        <v>0.9017370615774258</v>
      </c>
      <c r="L24" s="6"/>
      <c r="M24" s="38" t="s">
        <v>39</v>
      </c>
      <c r="N24" s="41">
        <f aca="true" t="shared" si="12" ref="N24:S24">SUM(N20:N23)</f>
        <v>796846</v>
      </c>
      <c r="O24" s="40">
        <f t="shared" si="12"/>
        <v>1</v>
      </c>
      <c r="P24" s="41">
        <f t="shared" si="12"/>
        <v>557782</v>
      </c>
      <c r="Q24" s="42">
        <f t="shared" si="12"/>
        <v>1</v>
      </c>
      <c r="R24" s="71">
        <f t="shared" si="12"/>
        <v>418910</v>
      </c>
      <c r="S24" s="40">
        <f t="shared" si="12"/>
        <v>1</v>
      </c>
      <c r="V24" s="6"/>
      <c r="W24" s="6" t="s">
        <v>15</v>
      </c>
      <c r="X24" s="17">
        <v>41995</v>
      </c>
      <c r="Y24" s="6">
        <v>38801</v>
      </c>
      <c r="Z24" s="18">
        <v>35248</v>
      </c>
      <c r="AA24" s="48">
        <f t="shared" si="3"/>
        <v>0.9239433265864984</v>
      </c>
      <c r="AB24" s="48">
        <f t="shared" si="4"/>
        <v>0.8393380164305274</v>
      </c>
      <c r="AC24" s="30">
        <f t="shared" si="5"/>
        <v>0.9084301950980644</v>
      </c>
      <c r="AF24" s="6"/>
      <c r="AG24" s="38" t="s">
        <v>39</v>
      </c>
      <c r="AH24" s="41">
        <f aca="true" t="shared" si="13" ref="AH24:AM24">SUM(AH20:AH23)</f>
        <v>672022</v>
      </c>
      <c r="AI24" s="40">
        <f t="shared" si="13"/>
        <v>0.9999999999999999</v>
      </c>
      <c r="AJ24" s="41">
        <f t="shared" si="13"/>
        <v>545561</v>
      </c>
      <c r="AK24" s="42">
        <f t="shared" si="13"/>
        <v>1</v>
      </c>
      <c r="AL24" s="41">
        <f t="shared" si="13"/>
        <v>418910</v>
      </c>
      <c r="AM24" s="40">
        <f t="shared" si="13"/>
        <v>1</v>
      </c>
    </row>
    <row r="25" spans="3:39" ht="12.75">
      <c r="C25" s="16"/>
      <c r="D25" s="2">
        <f>SUM(D5:D24)</f>
        <v>3160493</v>
      </c>
      <c r="J25" s="16"/>
      <c r="L25" s="5" t="s">
        <v>43</v>
      </c>
      <c r="M25" s="4" t="s">
        <v>13</v>
      </c>
      <c r="N25" s="61">
        <f>D21</f>
        <v>371807</v>
      </c>
      <c r="O25" s="29">
        <f>N25/N$29</f>
        <v>0.4012165762561522</v>
      </c>
      <c r="P25" s="5">
        <f>E21</f>
        <v>226214</v>
      </c>
      <c r="Q25" s="29">
        <f>P25/P$29</f>
        <v>0.33958315819812895</v>
      </c>
      <c r="R25" s="20">
        <f>F21</f>
        <v>149815</v>
      </c>
      <c r="S25" s="29">
        <f>R25/R$29</f>
        <v>0.2802810761865385</v>
      </c>
      <c r="W25" s="16"/>
      <c r="X25" s="2">
        <f>SUM(X5:X24)</f>
        <v>2739912</v>
      </c>
      <c r="AF25" s="5" t="s">
        <v>43</v>
      </c>
      <c r="AG25" s="4" t="s">
        <v>13</v>
      </c>
      <c r="AH25" s="16">
        <f>X21</f>
        <v>292916</v>
      </c>
      <c r="AI25" s="29">
        <f>AH25/AH$29</f>
        <v>0.36808943242679454</v>
      </c>
      <c r="AJ25" s="5">
        <f>Y21</f>
        <v>219924</v>
      </c>
      <c r="AK25" s="29">
        <f>AJ25/AJ$29</f>
        <v>0.3357172406107891</v>
      </c>
      <c r="AL25" s="20">
        <f>Z21</f>
        <v>149815</v>
      </c>
      <c r="AM25" s="29">
        <f>AL25/AL$29</f>
        <v>0.2802810761865385</v>
      </c>
    </row>
    <row r="26" spans="2:39" ht="12.75">
      <c r="B26" s="16"/>
      <c r="C26" s="16"/>
      <c r="D26" s="16"/>
      <c r="E26" s="16"/>
      <c r="F26" s="16"/>
      <c r="G26" s="23"/>
      <c r="H26" s="23"/>
      <c r="I26" s="23"/>
      <c r="J26" s="16"/>
      <c r="L26" s="5"/>
      <c r="M26" s="5" t="s">
        <v>70</v>
      </c>
      <c r="N26" s="16">
        <f>D22</f>
        <v>163501</v>
      </c>
      <c r="O26" s="29">
        <f>N26/N$29</f>
        <v>0.1764337719151526</v>
      </c>
      <c r="P26" s="5">
        <f>E22</f>
        <v>95736</v>
      </c>
      <c r="Q26" s="29">
        <f>P26/P$29</f>
        <v>0.14371494793980955</v>
      </c>
      <c r="R26" s="20">
        <f>F22</f>
        <v>79895</v>
      </c>
      <c r="S26" s="29">
        <f>R26/R$29</f>
        <v>0.14947139192953637</v>
      </c>
      <c r="V26" s="16"/>
      <c r="W26" s="16"/>
      <c r="X26" s="16"/>
      <c r="Y26" s="16"/>
      <c r="Z26" s="16"/>
      <c r="AA26" s="23"/>
      <c r="AB26" s="23"/>
      <c r="AC26" s="23"/>
      <c r="AF26" s="5"/>
      <c r="AG26" s="5" t="s">
        <v>70</v>
      </c>
      <c r="AH26" s="16">
        <f>X22</f>
        <v>123713</v>
      </c>
      <c r="AI26" s="29">
        <f>AH26/AH$29</f>
        <v>0.155462480553524</v>
      </c>
      <c r="AJ26" s="5">
        <f>Y22</f>
        <v>94493</v>
      </c>
      <c r="AK26" s="29">
        <f>AJ26/AJ$29</f>
        <v>0.14424496288279268</v>
      </c>
      <c r="AL26" s="20">
        <f>Z22</f>
        <v>79895</v>
      </c>
      <c r="AM26" s="29">
        <f>AL26/AL$29</f>
        <v>0.14947139192953637</v>
      </c>
    </row>
    <row r="27" spans="2:39" ht="12.75">
      <c r="B27" s="16"/>
      <c r="C27" s="16"/>
      <c r="D27" s="16"/>
      <c r="E27" s="16"/>
      <c r="F27" s="16"/>
      <c r="G27" s="23"/>
      <c r="H27" s="23"/>
      <c r="I27" s="23"/>
      <c r="J27" s="16"/>
      <c r="L27" s="5"/>
      <c r="M27" s="5" t="s">
        <v>14</v>
      </c>
      <c r="N27" s="16">
        <f>D23</f>
        <v>348379</v>
      </c>
      <c r="O27" s="29">
        <f>N27/N$29</f>
        <v>0.37593544397911294</v>
      </c>
      <c r="P27" s="5">
        <f>E23</f>
        <v>305113</v>
      </c>
      <c r="Q27" s="29">
        <f>P27/P$29</f>
        <v>0.45802309382843553</v>
      </c>
      <c r="R27" s="20">
        <f>F23</f>
        <v>269559</v>
      </c>
      <c r="S27" s="29">
        <f>R27/R$29</f>
        <v>0.5043038855639764</v>
      </c>
      <c r="V27" s="16"/>
      <c r="W27" s="16"/>
      <c r="X27" s="16"/>
      <c r="Y27" s="16"/>
      <c r="Z27" s="16"/>
      <c r="AA27" s="23"/>
      <c r="AB27" s="23"/>
      <c r="AC27" s="23"/>
      <c r="AF27" s="5"/>
      <c r="AG27" s="5" t="s">
        <v>14</v>
      </c>
      <c r="AH27" s="16">
        <f>X23</f>
        <v>337150</v>
      </c>
      <c r="AI27" s="29">
        <f>AH27/AH$29</f>
        <v>0.42367556617833707</v>
      </c>
      <c r="AJ27" s="5">
        <f>Y23</f>
        <v>301869</v>
      </c>
      <c r="AK27" s="29">
        <f>AJ27/AJ$29</f>
        <v>0.460807495798268</v>
      </c>
      <c r="AL27" s="20">
        <f>Z23</f>
        <v>269559</v>
      </c>
      <c r="AM27" s="29">
        <f>AL27/AL$29</f>
        <v>0.5043038855639764</v>
      </c>
    </row>
    <row r="28" spans="2:39" ht="12.75">
      <c r="B28" s="16"/>
      <c r="C28" s="16"/>
      <c r="D28" s="16"/>
      <c r="E28" s="16"/>
      <c r="F28" s="16"/>
      <c r="G28" s="23"/>
      <c r="H28" s="23"/>
      <c r="I28" s="23"/>
      <c r="J28" s="16"/>
      <c r="L28" s="5"/>
      <c r="M28" s="6" t="s">
        <v>15</v>
      </c>
      <c r="N28" s="17">
        <f>D24</f>
        <v>43012</v>
      </c>
      <c r="O28" s="29">
        <f>N28/N$29</f>
        <v>0.04641420784958223</v>
      </c>
      <c r="P28" s="6">
        <f>E24</f>
        <v>39089</v>
      </c>
      <c r="Q28" s="30">
        <f>P28/P$29</f>
        <v>0.05867880003362596</v>
      </c>
      <c r="R28" s="20">
        <f>F24</f>
        <v>35248</v>
      </c>
      <c r="S28" s="29">
        <f>R28/R$29</f>
        <v>0.06594364631994866</v>
      </c>
      <c r="V28" s="16"/>
      <c r="W28" s="16"/>
      <c r="X28" s="16"/>
      <c r="Y28" s="16"/>
      <c r="Z28" s="16"/>
      <c r="AA28" s="23"/>
      <c r="AB28" s="23"/>
      <c r="AC28" s="23"/>
      <c r="AF28" s="5"/>
      <c r="AG28" s="6" t="s">
        <v>15</v>
      </c>
      <c r="AH28" s="17">
        <f>X24</f>
        <v>41995</v>
      </c>
      <c r="AI28" s="29">
        <f>AH28/AH$29</f>
        <v>0.0527725208413444</v>
      </c>
      <c r="AJ28" s="6">
        <f>Y24</f>
        <v>38801</v>
      </c>
      <c r="AK28" s="30">
        <f>AJ28/AJ$29</f>
        <v>0.05923030070815021</v>
      </c>
      <c r="AL28" s="18">
        <f>Z24</f>
        <v>35248</v>
      </c>
      <c r="AM28" s="29">
        <f>AL28/AL$29</f>
        <v>0.06594364631994866</v>
      </c>
    </row>
    <row r="29" spans="2:39" ht="12.75">
      <c r="B29" s="16"/>
      <c r="C29" s="16"/>
      <c r="D29" s="16"/>
      <c r="E29" s="16"/>
      <c r="F29" s="16"/>
      <c r="G29" s="23"/>
      <c r="H29" s="23"/>
      <c r="I29" s="23"/>
      <c r="J29" s="16"/>
      <c r="L29" s="6"/>
      <c r="M29" s="38" t="s">
        <v>39</v>
      </c>
      <c r="N29" s="41">
        <f aca="true" t="shared" si="14" ref="N29:S29">SUM(N25:N28)</f>
        <v>926699</v>
      </c>
      <c r="O29" s="40">
        <f t="shared" si="14"/>
        <v>1</v>
      </c>
      <c r="P29" s="41">
        <f t="shared" si="14"/>
        <v>666152</v>
      </c>
      <c r="Q29" s="42">
        <f t="shared" si="14"/>
        <v>0.9999999999999999</v>
      </c>
      <c r="R29" s="71">
        <f t="shared" si="14"/>
        <v>534517</v>
      </c>
      <c r="S29" s="40">
        <f t="shared" si="14"/>
        <v>1</v>
      </c>
      <c r="V29" s="16"/>
      <c r="W29" s="16"/>
      <c r="X29" s="16"/>
      <c r="Y29" s="16"/>
      <c r="Z29" s="16"/>
      <c r="AA29" s="23"/>
      <c r="AB29" s="23"/>
      <c r="AC29" s="23"/>
      <c r="AF29" s="6"/>
      <c r="AG29" s="38" t="s">
        <v>39</v>
      </c>
      <c r="AH29" s="41">
        <f aca="true" t="shared" si="15" ref="AH29:AM29">SUM(AH25:AH28)</f>
        <v>795774</v>
      </c>
      <c r="AI29" s="40">
        <f t="shared" si="15"/>
        <v>1</v>
      </c>
      <c r="AJ29" s="41">
        <f t="shared" si="15"/>
        <v>655087</v>
      </c>
      <c r="AK29" s="42">
        <f t="shared" si="15"/>
        <v>0.9999999999999999</v>
      </c>
      <c r="AL29" s="41">
        <f t="shared" si="15"/>
        <v>534517</v>
      </c>
      <c r="AM29" s="40">
        <f t="shared" si="15"/>
        <v>1</v>
      </c>
    </row>
    <row r="30" spans="2:37" ht="12.75">
      <c r="B30" s="16"/>
      <c r="C30" s="16"/>
      <c r="D30" s="16"/>
      <c r="E30" s="16"/>
      <c r="F30" s="16"/>
      <c r="G30" s="16"/>
      <c r="H30" s="16"/>
      <c r="I30" s="16"/>
      <c r="J30" s="16"/>
      <c r="L30" s="23"/>
      <c r="V30" s="16"/>
      <c r="W30" s="16"/>
      <c r="X30" s="16"/>
      <c r="Y30" s="16"/>
      <c r="Z30" s="16"/>
      <c r="AA30" s="16"/>
      <c r="AB30" s="16"/>
      <c r="AC30" s="16"/>
      <c r="AF30" s="16"/>
      <c r="AG30" s="16"/>
      <c r="AH30" s="16"/>
      <c r="AI30" s="16"/>
      <c r="AJ30" s="16"/>
      <c r="AK30" s="16"/>
    </row>
    <row r="31" spans="10:37" ht="12.75">
      <c r="J31" s="16"/>
      <c r="L31" s="23"/>
      <c r="AF31" s="16"/>
      <c r="AG31" s="16"/>
      <c r="AH31" s="16"/>
      <c r="AI31" s="16"/>
      <c r="AJ31" s="16"/>
      <c r="AK31" s="16"/>
    </row>
    <row r="32" spans="10:37" ht="12.75">
      <c r="J32" s="16"/>
      <c r="L32" s="23"/>
      <c r="AF32" s="16"/>
      <c r="AG32" s="16"/>
      <c r="AH32" s="16"/>
      <c r="AI32" s="16"/>
      <c r="AJ32" s="16"/>
      <c r="AK32" s="16"/>
    </row>
    <row r="33" spans="9:37" ht="12.75">
      <c r="I33" s="16"/>
      <c r="J33" s="16"/>
      <c r="L33" s="23"/>
      <c r="AF33" s="16"/>
      <c r="AG33" s="16"/>
      <c r="AH33" s="16"/>
      <c r="AI33" s="16"/>
      <c r="AJ33" s="16"/>
      <c r="AK33" s="16"/>
    </row>
    <row r="34" spans="10:37" ht="12.75">
      <c r="J34" s="16"/>
      <c r="K34" s="23"/>
      <c r="L34" s="23"/>
      <c r="AF34" s="16"/>
      <c r="AG34" s="16"/>
      <c r="AH34" s="16"/>
      <c r="AI34" s="16"/>
      <c r="AJ34" s="16"/>
      <c r="AK34" s="16"/>
    </row>
    <row r="35" spans="9:37" ht="12.75">
      <c r="I35" s="16"/>
      <c r="J35" s="16"/>
      <c r="K35" s="23"/>
      <c r="L35" s="23"/>
      <c r="AF35" s="16"/>
      <c r="AG35" s="16"/>
      <c r="AH35" s="16"/>
      <c r="AI35" s="16"/>
      <c r="AJ35" s="16"/>
      <c r="AK35" s="16"/>
    </row>
    <row r="36" spans="9:37" ht="12.75">
      <c r="I36" s="16"/>
      <c r="J36" s="16"/>
      <c r="K36" s="23"/>
      <c r="L36" s="23"/>
      <c r="AF36" s="16"/>
      <c r="AG36" s="16"/>
      <c r="AH36" s="16"/>
      <c r="AI36" s="16"/>
      <c r="AJ36" s="16"/>
      <c r="AK36" s="16"/>
    </row>
    <row r="37" spans="9:37" ht="12.75">
      <c r="I37" s="16"/>
      <c r="J37" s="16"/>
      <c r="K37" s="23"/>
      <c r="L37" s="23"/>
      <c r="AF37" s="16"/>
      <c r="AG37" s="16"/>
      <c r="AH37" s="16"/>
      <c r="AI37" s="16"/>
      <c r="AJ37" s="16"/>
      <c r="AK37" s="16"/>
    </row>
    <row r="38" spans="9:12" ht="12.75">
      <c r="I38" s="16"/>
      <c r="J38" s="16"/>
      <c r="K38" s="23"/>
      <c r="L38" s="23"/>
    </row>
    <row r="39" spans="9:12" ht="12.75">
      <c r="I39" s="16"/>
      <c r="J39" s="16"/>
      <c r="K39" s="23"/>
      <c r="L39" s="23"/>
    </row>
    <row r="40" spans="9:12" ht="12.75">
      <c r="I40" s="16"/>
      <c r="J40" s="16"/>
      <c r="K40" s="23"/>
      <c r="L40" s="23"/>
    </row>
    <row r="41" spans="9:12" ht="12.75">
      <c r="I41" s="16"/>
      <c r="J41" s="16"/>
      <c r="K41" s="23"/>
      <c r="L41" s="23"/>
    </row>
    <row r="42" spans="9:12" ht="12.75">
      <c r="I42" s="16"/>
      <c r="J42" s="16"/>
      <c r="K42" s="23"/>
      <c r="L42" s="23"/>
    </row>
    <row r="43" spans="9:12" ht="12.75">
      <c r="I43" s="16"/>
      <c r="J43" s="16"/>
      <c r="K43" s="23"/>
      <c r="L43" s="23"/>
    </row>
    <row r="44" spans="9:12" ht="12.75">
      <c r="I44" s="16"/>
      <c r="J44" s="16"/>
      <c r="K44" s="23"/>
      <c r="L44" s="23"/>
    </row>
    <row r="45" spans="9:12" ht="12.75">
      <c r="I45" s="16"/>
      <c r="J45" s="16"/>
      <c r="K45" s="16"/>
      <c r="L45" s="23"/>
    </row>
    <row r="46" spans="9:12" ht="12.75">
      <c r="I46" s="16"/>
      <c r="L46" s="23"/>
    </row>
    <row r="47" spans="9:12" ht="12.75">
      <c r="I47" s="16"/>
      <c r="L47" s="23"/>
    </row>
    <row r="48" spans="9:12" ht="12.75">
      <c r="I48" s="16"/>
      <c r="L48" s="23"/>
    </row>
    <row r="49" spans="9:12" ht="12.75">
      <c r="I49" s="16"/>
      <c r="L49" s="23"/>
    </row>
    <row r="50" ht="12.75">
      <c r="I50" s="16"/>
    </row>
    <row r="51" ht="12.75">
      <c r="I51" s="16"/>
    </row>
    <row r="52" ht="12.75">
      <c r="I52" s="16"/>
    </row>
    <row r="53" ht="12.75">
      <c r="I53" s="16"/>
    </row>
    <row r="54" ht="12.75">
      <c r="I54" s="16"/>
    </row>
    <row r="55" spans="3:9" ht="12.75">
      <c r="C55" s="16"/>
      <c r="D55" s="16"/>
      <c r="E55" s="16"/>
      <c r="I55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37" r:id="rId2"/>
  <headerFooter alignWithMargins="0">
    <oddHeader>&amp;LSectionB_Results.XLS!B.4 Age</oddHeader>
    <oddFooter>&amp;R&amp;P</oddFooter>
  </headerFooter>
  <colBreaks count="3" manualBreakCount="3">
    <brk id="10" max="65535" man="1"/>
    <brk id="20" max="65535" man="1"/>
    <brk id="3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42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3" max="4" width="8.57421875" style="0" customWidth="1"/>
    <col min="5" max="5" width="9.57421875" style="0" customWidth="1"/>
    <col min="6" max="6" width="11.00390625" style="0" customWidth="1"/>
    <col min="7" max="7" width="9.8515625" style="16" customWidth="1"/>
    <col min="8" max="8" width="17.00390625" style="0" customWidth="1"/>
    <col min="9" max="9" width="15.57421875" style="0" customWidth="1"/>
    <col min="10" max="10" width="18.421875" style="0" customWidth="1"/>
    <col min="11" max="11" width="4.421875" style="16" customWidth="1"/>
    <col min="12" max="12" width="4.140625" style="16" customWidth="1"/>
    <col min="13" max="13" width="17.421875" style="0" customWidth="1"/>
    <col min="14" max="14" width="15.57421875" style="0" customWidth="1"/>
    <col min="15" max="15" width="18.00390625" style="0" customWidth="1"/>
    <col min="16" max="16" width="9.8515625" style="0" bestFit="1" customWidth="1"/>
    <col min="17" max="18" width="9.28125" style="0" bestFit="1" customWidth="1"/>
    <col min="19" max="19" width="17.00390625" style="0" customWidth="1"/>
    <col min="20" max="20" width="15.421875" style="0" customWidth="1"/>
    <col min="21" max="21" width="18.28125" style="0" customWidth="1"/>
  </cols>
  <sheetData>
    <row r="2" spans="2:13" ht="12.75">
      <c r="B2" t="s">
        <v>28</v>
      </c>
      <c r="M2" t="s">
        <v>29</v>
      </c>
    </row>
    <row r="3" spans="2:21" ht="12.75">
      <c r="B3" s="73" t="s">
        <v>62</v>
      </c>
      <c r="C3" s="16" t="s">
        <v>0</v>
      </c>
      <c r="D3" s="23" t="s">
        <v>0</v>
      </c>
      <c r="E3" s="23"/>
      <c r="F3" s="16"/>
      <c r="H3" s="9" t="s">
        <v>51</v>
      </c>
      <c r="I3" s="4" t="s">
        <v>52</v>
      </c>
      <c r="J3" s="4" t="s">
        <v>27</v>
      </c>
      <c r="M3" s="69" t="s">
        <v>63</v>
      </c>
      <c r="N3" s="16" t="s">
        <v>0</v>
      </c>
      <c r="O3" s="23" t="s">
        <v>0</v>
      </c>
      <c r="P3" s="23"/>
      <c r="Q3" s="16"/>
      <c r="R3" s="16"/>
      <c r="S3" s="9" t="s">
        <v>51</v>
      </c>
      <c r="T3" s="4" t="s">
        <v>52</v>
      </c>
      <c r="U3" s="10" t="s">
        <v>27</v>
      </c>
    </row>
    <row r="4" spans="2:21" ht="12.75">
      <c r="B4" s="2" t="s">
        <v>24</v>
      </c>
      <c r="C4" s="2" t="s">
        <v>32</v>
      </c>
      <c r="D4" s="19" t="s">
        <v>16</v>
      </c>
      <c r="E4" s="35" t="s">
        <v>53</v>
      </c>
      <c r="F4" s="2" t="s">
        <v>25</v>
      </c>
      <c r="G4" s="3" t="s">
        <v>26</v>
      </c>
      <c r="H4" s="12" t="str">
        <f>"%1"</f>
        <v>%1</v>
      </c>
      <c r="I4" s="34" t="str">
        <f>"%2"</f>
        <v>%2</v>
      </c>
      <c r="J4" s="14">
        <v>0.03</v>
      </c>
      <c r="M4" s="2" t="s">
        <v>24</v>
      </c>
      <c r="N4" s="2" t="s">
        <v>32</v>
      </c>
      <c r="O4" s="19" t="s">
        <v>16</v>
      </c>
      <c r="P4" s="35" t="s">
        <v>53</v>
      </c>
      <c r="Q4" s="2" t="s">
        <v>25</v>
      </c>
      <c r="R4" s="3" t="s">
        <v>26</v>
      </c>
      <c r="S4" s="12" t="str">
        <f>"%1"</f>
        <v>%1</v>
      </c>
      <c r="T4" s="34" t="str">
        <f>"%2"</f>
        <v>%2</v>
      </c>
      <c r="U4" s="14">
        <v>0.03</v>
      </c>
    </row>
    <row r="5" spans="2:21" ht="12.75">
      <c r="B5" s="4" t="s">
        <v>1</v>
      </c>
      <c r="C5" s="4" t="s">
        <v>30</v>
      </c>
      <c r="D5" s="21" t="s">
        <v>17</v>
      </c>
      <c r="E5" s="9">
        <v>17291</v>
      </c>
      <c r="F5" s="5">
        <v>14094</v>
      </c>
      <c r="G5" s="4">
        <v>9995</v>
      </c>
      <c r="H5" s="21">
        <f>F5/E5</f>
        <v>0.8151061245734775</v>
      </c>
      <c r="I5" s="28">
        <f>G5/E5</f>
        <v>0.5780463825111329</v>
      </c>
      <c r="J5" s="28">
        <f>G5/F5</f>
        <v>0.7091670214275578</v>
      </c>
      <c r="M5" s="4" t="s">
        <v>1</v>
      </c>
      <c r="N5" s="4" t="s">
        <v>30</v>
      </c>
      <c r="O5" s="21" t="s">
        <v>17</v>
      </c>
      <c r="P5" s="9">
        <v>15905</v>
      </c>
      <c r="Q5" s="5">
        <v>13433</v>
      </c>
      <c r="R5" s="4">
        <v>9995</v>
      </c>
      <c r="S5" s="21">
        <f>Q5/P5</f>
        <v>0.8445771769883684</v>
      </c>
      <c r="T5" s="28">
        <f>R5/P5</f>
        <v>0.6284187362464634</v>
      </c>
      <c r="U5" s="22">
        <f>R5/Q5</f>
        <v>0.744063128117323</v>
      </c>
    </row>
    <row r="6" spans="2:21" ht="12.75">
      <c r="B6" s="5"/>
      <c r="C6" s="5"/>
      <c r="D6" s="23" t="s">
        <v>19</v>
      </c>
      <c r="E6" s="20">
        <v>104925</v>
      </c>
      <c r="F6" s="5">
        <v>83049</v>
      </c>
      <c r="G6" s="5">
        <v>59218</v>
      </c>
      <c r="H6" s="23">
        <f aca="true" t="shared" si="0" ref="H6:H34">F6/E6</f>
        <v>0.7915082201572552</v>
      </c>
      <c r="I6" s="29">
        <f aca="true" t="shared" si="1" ref="I6:I34">G6/E6</f>
        <v>0.5643840838694305</v>
      </c>
      <c r="J6" s="29">
        <f aca="true" t="shared" si="2" ref="J6:J34">G6/F6</f>
        <v>0.7130489229250202</v>
      </c>
      <c r="M6" s="5"/>
      <c r="N6" s="5"/>
      <c r="O6" s="23" t="s">
        <v>19</v>
      </c>
      <c r="P6" s="20">
        <v>96805</v>
      </c>
      <c r="Q6" s="5">
        <v>80292</v>
      </c>
      <c r="R6" s="5">
        <v>59218</v>
      </c>
      <c r="S6" s="23">
        <f aca="true" t="shared" si="3" ref="S6:S34">Q6/P6</f>
        <v>0.8294199679768607</v>
      </c>
      <c r="T6" s="29">
        <f aca="true" t="shared" si="4" ref="T6:T34">R6/P6</f>
        <v>0.6117246010020143</v>
      </c>
      <c r="U6" s="24">
        <f aca="true" t="shared" si="5" ref="U6:U34">R6/Q6</f>
        <v>0.7375330045334529</v>
      </c>
    </row>
    <row r="7" spans="2:21" ht="12.75">
      <c r="B7" s="5"/>
      <c r="C7" s="6"/>
      <c r="D7" s="25" t="s">
        <v>21</v>
      </c>
      <c r="E7" s="18">
        <v>93268</v>
      </c>
      <c r="F7" s="5">
        <v>54652</v>
      </c>
      <c r="G7" s="6">
        <v>27253</v>
      </c>
      <c r="H7" s="25">
        <f t="shared" si="0"/>
        <v>0.5859673199811296</v>
      </c>
      <c r="I7" s="30">
        <f t="shared" si="1"/>
        <v>0.2922009692499035</v>
      </c>
      <c r="J7" s="30">
        <f t="shared" si="2"/>
        <v>0.4986642757813072</v>
      </c>
      <c r="M7" s="5"/>
      <c r="N7" s="6"/>
      <c r="O7" s="25" t="s">
        <v>21</v>
      </c>
      <c r="P7" s="18">
        <v>72058</v>
      </c>
      <c r="Q7" s="5">
        <v>50611</v>
      </c>
      <c r="R7" s="6">
        <v>27253</v>
      </c>
      <c r="S7" s="25">
        <f t="shared" si="3"/>
        <v>0.7023647617197257</v>
      </c>
      <c r="T7" s="30">
        <f t="shared" si="4"/>
        <v>0.3782092203502734</v>
      </c>
      <c r="U7" s="26">
        <f t="shared" si="5"/>
        <v>0.5384797771235502</v>
      </c>
    </row>
    <row r="8" spans="2:21" ht="12.75">
      <c r="B8" s="5"/>
      <c r="C8" s="5" t="s">
        <v>31</v>
      </c>
      <c r="D8" s="23" t="s">
        <v>17</v>
      </c>
      <c r="E8" s="20">
        <v>13437</v>
      </c>
      <c r="F8" s="4">
        <v>10591</v>
      </c>
      <c r="G8" s="5">
        <v>7131</v>
      </c>
      <c r="H8" s="23">
        <f t="shared" si="0"/>
        <v>0.7881967701123763</v>
      </c>
      <c r="I8" s="29">
        <f t="shared" si="1"/>
        <v>0.5306988167001563</v>
      </c>
      <c r="J8" s="29">
        <f t="shared" si="2"/>
        <v>0.673307525257294</v>
      </c>
      <c r="M8" s="5"/>
      <c r="N8" s="5" t="s">
        <v>31</v>
      </c>
      <c r="O8" s="23" t="s">
        <v>17</v>
      </c>
      <c r="P8" s="20">
        <v>11979</v>
      </c>
      <c r="Q8" s="4">
        <v>9909</v>
      </c>
      <c r="R8" s="5">
        <v>7131</v>
      </c>
      <c r="S8" s="23">
        <f t="shared" si="3"/>
        <v>0.8271975957926371</v>
      </c>
      <c r="T8" s="29">
        <f t="shared" si="4"/>
        <v>0.5952917605810167</v>
      </c>
      <c r="U8" s="24">
        <f t="shared" si="5"/>
        <v>0.719648804117469</v>
      </c>
    </row>
    <row r="9" spans="2:21" ht="12.75">
      <c r="B9" s="5"/>
      <c r="C9" s="5"/>
      <c r="D9" s="23" t="s">
        <v>19</v>
      </c>
      <c r="E9" s="20">
        <v>85845</v>
      </c>
      <c r="F9" s="5">
        <v>64392</v>
      </c>
      <c r="G9" s="5">
        <v>41716</v>
      </c>
      <c r="H9" s="23">
        <f t="shared" si="0"/>
        <v>0.7500961034422505</v>
      </c>
      <c r="I9" s="29">
        <f t="shared" si="1"/>
        <v>0.48594559962723516</v>
      </c>
      <c r="J9" s="29">
        <f t="shared" si="2"/>
        <v>0.6478444527270468</v>
      </c>
      <c r="M9" s="5"/>
      <c r="N9" s="5"/>
      <c r="O9" s="23" t="s">
        <v>19</v>
      </c>
      <c r="P9" s="20">
        <v>76986</v>
      </c>
      <c r="Q9" s="5">
        <v>61717</v>
      </c>
      <c r="R9" s="5">
        <v>41716</v>
      </c>
      <c r="S9" s="23">
        <f t="shared" si="3"/>
        <v>0.8016652378354506</v>
      </c>
      <c r="T9" s="29">
        <f t="shared" si="4"/>
        <v>0.541864754630712</v>
      </c>
      <c r="U9" s="24">
        <f t="shared" si="5"/>
        <v>0.6759239755658895</v>
      </c>
    </row>
    <row r="10" spans="2:21" ht="12.75">
      <c r="B10" s="6"/>
      <c r="C10" s="5"/>
      <c r="D10" s="23" t="s">
        <v>21</v>
      </c>
      <c r="E10" s="20">
        <v>96421</v>
      </c>
      <c r="F10" s="6">
        <v>56397</v>
      </c>
      <c r="G10" s="5">
        <v>26648</v>
      </c>
      <c r="H10" s="23">
        <f t="shared" si="0"/>
        <v>0.5849037035500565</v>
      </c>
      <c r="I10" s="29">
        <f t="shared" si="1"/>
        <v>0.27637132989701413</v>
      </c>
      <c r="J10" s="29">
        <f t="shared" si="2"/>
        <v>0.4725074028760395</v>
      </c>
      <c r="M10" s="6"/>
      <c r="N10" s="5"/>
      <c r="O10" s="23" t="s">
        <v>21</v>
      </c>
      <c r="P10" s="20">
        <v>74908</v>
      </c>
      <c r="Q10" s="6">
        <v>52312</v>
      </c>
      <c r="R10" s="5">
        <v>26648</v>
      </c>
      <c r="S10" s="23">
        <f t="shared" si="3"/>
        <v>0.6983499759705238</v>
      </c>
      <c r="T10" s="29">
        <f t="shared" si="4"/>
        <v>0.35574304480162333</v>
      </c>
      <c r="U10" s="24">
        <f t="shared" si="5"/>
        <v>0.5094051078146505</v>
      </c>
    </row>
    <row r="11" spans="2:21" ht="12.75">
      <c r="B11" s="20" t="s">
        <v>9</v>
      </c>
      <c r="C11" s="4" t="s">
        <v>30</v>
      </c>
      <c r="D11" s="21" t="s">
        <v>17</v>
      </c>
      <c r="E11" s="9">
        <v>20875</v>
      </c>
      <c r="F11" s="5">
        <v>16055</v>
      </c>
      <c r="G11" s="4">
        <v>12000</v>
      </c>
      <c r="H11" s="21">
        <f t="shared" si="0"/>
        <v>0.7691017964071857</v>
      </c>
      <c r="I11" s="28">
        <f t="shared" si="1"/>
        <v>0.5748502994011976</v>
      </c>
      <c r="J11" s="28">
        <f t="shared" si="2"/>
        <v>0.747430706944877</v>
      </c>
      <c r="M11" s="5" t="s">
        <v>9</v>
      </c>
      <c r="N11" s="4" t="s">
        <v>30</v>
      </c>
      <c r="O11" s="21" t="s">
        <v>17</v>
      </c>
      <c r="P11" s="9">
        <v>18471</v>
      </c>
      <c r="Q11" s="5">
        <v>15506</v>
      </c>
      <c r="R11" s="4">
        <v>12000</v>
      </c>
      <c r="S11" s="21">
        <f t="shared" si="3"/>
        <v>0.83947810080667</v>
      </c>
      <c r="T11" s="28">
        <f t="shared" si="4"/>
        <v>0.6496670456391099</v>
      </c>
      <c r="U11" s="22">
        <f t="shared" si="5"/>
        <v>0.7738939765252161</v>
      </c>
    </row>
    <row r="12" spans="2:21" ht="12.75">
      <c r="B12" s="20"/>
      <c r="C12" s="5"/>
      <c r="D12" s="23" t="s">
        <v>19</v>
      </c>
      <c r="E12" s="20">
        <v>132027</v>
      </c>
      <c r="F12" s="5">
        <v>108847</v>
      </c>
      <c r="G12" s="5">
        <v>83764</v>
      </c>
      <c r="H12" s="23">
        <f t="shared" si="0"/>
        <v>0.8244298514697751</v>
      </c>
      <c r="I12" s="29">
        <f t="shared" si="1"/>
        <v>0.6344459845334667</v>
      </c>
      <c r="J12" s="29">
        <f t="shared" si="2"/>
        <v>0.7695572684593971</v>
      </c>
      <c r="M12" s="5"/>
      <c r="N12" s="5"/>
      <c r="O12" s="23" t="s">
        <v>19</v>
      </c>
      <c r="P12" s="20">
        <v>123730</v>
      </c>
      <c r="Q12" s="5">
        <v>106485</v>
      </c>
      <c r="R12" s="5">
        <v>83764</v>
      </c>
      <c r="S12" s="23">
        <f t="shared" si="3"/>
        <v>0.8606239392225006</v>
      </c>
      <c r="T12" s="29">
        <f t="shared" si="4"/>
        <v>0.6769902206417199</v>
      </c>
      <c r="U12" s="24">
        <f t="shared" si="5"/>
        <v>0.7866272244917124</v>
      </c>
    </row>
    <row r="13" spans="2:21" ht="12.75">
      <c r="B13" s="20"/>
      <c r="C13" s="6"/>
      <c r="D13" s="25" t="s">
        <v>21</v>
      </c>
      <c r="E13" s="18">
        <v>85012</v>
      </c>
      <c r="F13" s="5">
        <v>55936</v>
      </c>
      <c r="G13" s="6">
        <v>28533</v>
      </c>
      <c r="H13" s="25">
        <f t="shared" si="0"/>
        <v>0.6579776972662683</v>
      </c>
      <c r="I13" s="30">
        <f t="shared" si="1"/>
        <v>0.33563496918082153</v>
      </c>
      <c r="J13" s="30">
        <f t="shared" si="2"/>
        <v>0.5101008295194508</v>
      </c>
      <c r="M13" s="5"/>
      <c r="N13" s="6"/>
      <c r="O13" s="25" t="s">
        <v>21</v>
      </c>
      <c r="P13" s="18">
        <v>71793</v>
      </c>
      <c r="Q13" s="5">
        <v>53448</v>
      </c>
      <c r="R13" s="6">
        <v>28533</v>
      </c>
      <c r="S13" s="25">
        <f t="shared" si="3"/>
        <v>0.7444736952070536</v>
      </c>
      <c r="T13" s="30">
        <f t="shared" si="4"/>
        <v>0.3974342902511387</v>
      </c>
      <c r="U13" s="26">
        <f t="shared" si="5"/>
        <v>0.5338459811405478</v>
      </c>
    </row>
    <row r="14" spans="2:21" ht="12.75">
      <c r="B14" s="20"/>
      <c r="C14" s="5" t="s">
        <v>31</v>
      </c>
      <c r="D14" s="23" t="s">
        <v>17</v>
      </c>
      <c r="E14" s="20">
        <v>16610</v>
      </c>
      <c r="F14" s="4">
        <v>12785</v>
      </c>
      <c r="G14" s="5">
        <v>9083</v>
      </c>
      <c r="H14" s="23">
        <f t="shared" si="0"/>
        <v>0.7697170379289585</v>
      </c>
      <c r="I14" s="29">
        <f t="shared" si="1"/>
        <v>0.54683925346177</v>
      </c>
      <c r="J14" s="29">
        <f t="shared" si="2"/>
        <v>0.7104419241298396</v>
      </c>
      <c r="M14" s="5"/>
      <c r="N14" s="5" t="s">
        <v>31</v>
      </c>
      <c r="O14" s="23" t="s">
        <v>17</v>
      </c>
      <c r="P14" s="20">
        <v>14600</v>
      </c>
      <c r="Q14" s="4">
        <v>12297</v>
      </c>
      <c r="R14" s="5">
        <v>9083</v>
      </c>
      <c r="S14" s="23">
        <f t="shared" si="3"/>
        <v>0.8422602739726027</v>
      </c>
      <c r="T14" s="29">
        <f t="shared" si="4"/>
        <v>0.6221232876712329</v>
      </c>
      <c r="U14" s="24">
        <f t="shared" si="5"/>
        <v>0.7386354395380987</v>
      </c>
    </row>
    <row r="15" spans="2:21" ht="12.75">
      <c r="B15" s="20"/>
      <c r="C15" s="5"/>
      <c r="D15" s="23" t="s">
        <v>19</v>
      </c>
      <c r="E15" s="20">
        <v>104973</v>
      </c>
      <c r="F15" s="5">
        <v>83346</v>
      </c>
      <c r="G15" s="5">
        <v>57528</v>
      </c>
      <c r="H15" s="23">
        <f t="shared" si="0"/>
        <v>0.7939755937241005</v>
      </c>
      <c r="I15" s="29">
        <f t="shared" si="1"/>
        <v>0.5480266354205368</v>
      </c>
      <c r="J15" s="29">
        <f t="shared" si="2"/>
        <v>0.690231084875099</v>
      </c>
      <c r="M15" s="5"/>
      <c r="N15" s="5"/>
      <c r="O15" s="23" t="s">
        <v>19</v>
      </c>
      <c r="P15" s="20">
        <v>96767</v>
      </c>
      <c r="Q15" s="5">
        <v>81295</v>
      </c>
      <c r="R15" s="5">
        <v>57528</v>
      </c>
      <c r="S15" s="23">
        <f t="shared" si="3"/>
        <v>0.8401107815680966</v>
      </c>
      <c r="T15" s="29">
        <f t="shared" si="4"/>
        <v>0.5945001911808778</v>
      </c>
      <c r="U15" s="24">
        <f t="shared" si="5"/>
        <v>0.7076449966172581</v>
      </c>
    </row>
    <row r="16" spans="2:21" ht="12.75">
      <c r="B16" s="20"/>
      <c r="C16" s="5"/>
      <c r="D16" s="23" t="s">
        <v>21</v>
      </c>
      <c r="E16" s="20">
        <v>92401</v>
      </c>
      <c r="F16" s="6">
        <v>60334</v>
      </c>
      <c r="G16" s="5">
        <v>27792</v>
      </c>
      <c r="H16" s="23">
        <f t="shared" si="0"/>
        <v>0.6529583013170853</v>
      </c>
      <c r="I16" s="29">
        <f t="shared" si="1"/>
        <v>0.3007759656280776</v>
      </c>
      <c r="J16" s="29">
        <f t="shared" si="2"/>
        <v>0.4606357940796234</v>
      </c>
      <c r="M16" s="5"/>
      <c r="N16" s="5"/>
      <c r="O16" s="23" t="s">
        <v>21</v>
      </c>
      <c r="P16" s="20">
        <v>77420</v>
      </c>
      <c r="Q16" s="6">
        <v>57576</v>
      </c>
      <c r="R16" s="5">
        <v>27792</v>
      </c>
      <c r="S16" s="23">
        <f t="shared" si="3"/>
        <v>0.743683802634978</v>
      </c>
      <c r="T16" s="29">
        <f t="shared" si="4"/>
        <v>0.358977008524929</v>
      </c>
      <c r="U16" s="24">
        <f t="shared" si="5"/>
        <v>0.4827011254689454</v>
      </c>
    </row>
    <row r="17" spans="2:21" ht="12.75">
      <c r="B17" s="4" t="s">
        <v>10</v>
      </c>
      <c r="C17" s="4" t="s">
        <v>30</v>
      </c>
      <c r="D17" s="21" t="s">
        <v>17</v>
      </c>
      <c r="E17" s="9">
        <v>103209</v>
      </c>
      <c r="F17" s="5">
        <v>81000</v>
      </c>
      <c r="G17" s="4">
        <v>68456</v>
      </c>
      <c r="H17" s="21">
        <f t="shared" si="0"/>
        <v>0.7848152777374067</v>
      </c>
      <c r="I17" s="28">
        <f t="shared" si="1"/>
        <v>0.6632754895406409</v>
      </c>
      <c r="J17" s="28">
        <f t="shared" si="2"/>
        <v>0.8451358024691358</v>
      </c>
      <c r="M17" s="4" t="s">
        <v>10</v>
      </c>
      <c r="N17" s="4" t="s">
        <v>30</v>
      </c>
      <c r="O17" s="21" t="s">
        <v>17</v>
      </c>
      <c r="P17" s="9">
        <v>97077</v>
      </c>
      <c r="Q17" s="5">
        <v>79273</v>
      </c>
      <c r="R17" s="4">
        <v>68456</v>
      </c>
      <c r="S17" s="21">
        <f t="shared" si="3"/>
        <v>0.8165991944538871</v>
      </c>
      <c r="T17" s="28">
        <f t="shared" si="4"/>
        <v>0.7051721829063526</v>
      </c>
      <c r="U17" s="22">
        <f t="shared" si="5"/>
        <v>0.8635474877953402</v>
      </c>
    </row>
    <row r="18" spans="2:21" ht="12.75">
      <c r="B18" s="5"/>
      <c r="C18" s="5"/>
      <c r="D18" s="23" t="s">
        <v>19</v>
      </c>
      <c r="E18" s="20">
        <v>137182</v>
      </c>
      <c r="F18" s="5">
        <v>113824</v>
      </c>
      <c r="G18" s="5">
        <v>90263</v>
      </c>
      <c r="H18" s="23">
        <f t="shared" si="0"/>
        <v>0.829729847939234</v>
      </c>
      <c r="I18" s="29">
        <f t="shared" si="1"/>
        <v>0.6579799099007159</v>
      </c>
      <c r="J18" s="29">
        <f t="shared" si="2"/>
        <v>0.7930049901602474</v>
      </c>
      <c r="M18" s="5"/>
      <c r="N18" s="5"/>
      <c r="O18" s="23" t="s">
        <v>19</v>
      </c>
      <c r="P18" s="20">
        <v>128028</v>
      </c>
      <c r="Q18" s="5">
        <v>110903</v>
      </c>
      <c r="R18" s="5">
        <v>90263</v>
      </c>
      <c r="S18" s="23">
        <f t="shared" si="3"/>
        <v>0.8662401974568064</v>
      </c>
      <c r="T18" s="29">
        <f t="shared" si="4"/>
        <v>0.7050254631799294</v>
      </c>
      <c r="U18" s="24">
        <f t="shared" si="5"/>
        <v>0.8138914186270886</v>
      </c>
    </row>
    <row r="19" spans="2:21" ht="12.75">
      <c r="B19" s="5"/>
      <c r="C19" s="6"/>
      <c r="D19" s="25" t="s">
        <v>21</v>
      </c>
      <c r="E19" s="18">
        <v>86802</v>
      </c>
      <c r="F19" s="5">
        <v>58509</v>
      </c>
      <c r="G19" s="6">
        <v>31346</v>
      </c>
      <c r="H19" s="25">
        <f t="shared" si="0"/>
        <v>0.6740512891408033</v>
      </c>
      <c r="I19" s="30">
        <f t="shared" si="1"/>
        <v>0.3611207115043432</v>
      </c>
      <c r="J19" s="30">
        <f t="shared" si="2"/>
        <v>0.5357466372694799</v>
      </c>
      <c r="M19" s="5"/>
      <c r="N19" s="6"/>
      <c r="O19" s="25" t="s">
        <v>21</v>
      </c>
      <c r="P19" s="18">
        <v>75212</v>
      </c>
      <c r="Q19" s="5">
        <v>54786</v>
      </c>
      <c r="R19" s="6">
        <v>31346</v>
      </c>
      <c r="S19" s="25">
        <f t="shared" si="3"/>
        <v>0.7284209966494708</v>
      </c>
      <c r="T19" s="30">
        <f t="shared" si="4"/>
        <v>0.4167686007551986</v>
      </c>
      <c r="U19" s="26">
        <f t="shared" si="5"/>
        <v>0.572153469864564</v>
      </c>
    </row>
    <row r="20" spans="2:21" ht="12.75">
      <c r="B20" s="5"/>
      <c r="C20" s="5" t="s">
        <v>31</v>
      </c>
      <c r="D20" s="23" t="s">
        <v>17</v>
      </c>
      <c r="E20" s="20">
        <v>74828</v>
      </c>
      <c r="F20" s="4">
        <v>57526</v>
      </c>
      <c r="G20" s="5">
        <v>48257</v>
      </c>
      <c r="H20" s="23">
        <f t="shared" si="0"/>
        <v>0.7687763938632597</v>
      </c>
      <c r="I20" s="29">
        <f t="shared" si="1"/>
        <v>0.6449056502913348</v>
      </c>
      <c r="J20" s="29">
        <f t="shared" si="2"/>
        <v>0.838872857490526</v>
      </c>
      <c r="M20" s="5"/>
      <c r="N20" s="5" t="s">
        <v>31</v>
      </c>
      <c r="O20" s="23" t="s">
        <v>17</v>
      </c>
      <c r="P20" s="20">
        <v>69712</v>
      </c>
      <c r="Q20" s="4">
        <v>56014</v>
      </c>
      <c r="R20" s="5">
        <v>48257</v>
      </c>
      <c r="S20" s="23">
        <f t="shared" si="3"/>
        <v>0.8035058526509066</v>
      </c>
      <c r="T20" s="29">
        <f t="shared" si="4"/>
        <v>0.6922337617626807</v>
      </c>
      <c r="U20" s="24">
        <f t="shared" si="5"/>
        <v>0.8615167636662263</v>
      </c>
    </row>
    <row r="21" spans="2:21" ht="12.75">
      <c r="B21" s="5"/>
      <c r="C21" s="5"/>
      <c r="D21" s="16" t="s">
        <v>19</v>
      </c>
      <c r="E21" s="20">
        <v>106940</v>
      </c>
      <c r="F21" s="5">
        <v>85633</v>
      </c>
      <c r="G21" s="5">
        <v>61093</v>
      </c>
      <c r="H21" s="23">
        <f t="shared" si="0"/>
        <v>0.8007574340751823</v>
      </c>
      <c r="I21" s="29">
        <f t="shared" si="1"/>
        <v>0.5712829624088274</v>
      </c>
      <c r="J21" s="29">
        <f t="shared" si="2"/>
        <v>0.7134282344423295</v>
      </c>
      <c r="M21" s="5"/>
      <c r="N21" s="5"/>
      <c r="O21" s="16" t="s">
        <v>19</v>
      </c>
      <c r="P21" s="20">
        <v>96979</v>
      </c>
      <c r="Q21" s="5">
        <v>82169</v>
      </c>
      <c r="R21" s="5">
        <v>61093</v>
      </c>
      <c r="S21" s="23">
        <f t="shared" si="3"/>
        <v>0.8472865259489167</v>
      </c>
      <c r="T21" s="29">
        <f t="shared" si="4"/>
        <v>0.6299611256045123</v>
      </c>
      <c r="U21" s="24">
        <f t="shared" si="5"/>
        <v>0.7435042412588689</v>
      </c>
    </row>
    <row r="22" spans="2:21" ht="12.75">
      <c r="B22" s="6"/>
      <c r="C22" s="5"/>
      <c r="D22" s="16" t="s">
        <v>21</v>
      </c>
      <c r="E22" s="20">
        <v>87259</v>
      </c>
      <c r="F22" s="6">
        <v>57379</v>
      </c>
      <c r="G22" s="5">
        <v>27824</v>
      </c>
      <c r="H22" s="23">
        <f t="shared" si="0"/>
        <v>0.6575711387937061</v>
      </c>
      <c r="I22" s="29">
        <f t="shared" si="1"/>
        <v>0.31886682176050607</v>
      </c>
      <c r="J22" s="29">
        <f t="shared" si="2"/>
        <v>0.48491608428170585</v>
      </c>
      <c r="M22" s="6"/>
      <c r="N22" s="5"/>
      <c r="O22" s="16" t="s">
        <v>21</v>
      </c>
      <c r="P22" s="20">
        <v>74114</v>
      </c>
      <c r="Q22" s="6">
        <v>53253</v>
      </c>
      <c r="R22" s="5">
        <v>27824</v>
      </c>
      <c r="S22" s="23">
        <f t="shared" si="3"/>
        <v>0.7185282132930351</v>
      </c>
      <c r="T22" s="29">
        <f t="shared" si="4"/>
        <v>0.37542164773187253</v>
      </c>
      <c r="U22" s="24">
        <f t="shared" si="5"/>
        <v>0.5224869960377819</v>
      </c>
    </row>
    <row r="23" spans="2:21" ht="12.75">
      <c r="B23" s="20" t="s">
        <v>11</v>
      </c>
      <c r="C23" s="4" t="s">
        <v>30</v>
      </c>
      <c r="D23" s="15" t="s">
        <v>17</v>
      </c>
      <c r="E23" s="9">
        <v>93627</v>
      </c>
      <c r="F23" s="5">
        <v>75669</v>
      </c>
      <c r="G23" s="4">
        <v>63447</v>
      </c>
      <c r="H23" s="21">
        <f t="shared" si="0"/>
        <v>0.8081963536159441</v>
      </c>
      <c r="I23" s="28">
        <f t="shared" si="1"/>
        <v>0.6776570860969592</v>
      </c>
      <c r="J23" s="28">
        <f t="shared" si="2"/>
        <v>0.8384807516948817</v>
      </c>
      <c r="M23" s="5" t="s">
        <v>11</v>
      </c>
      <c r="N23" s="4" t="s">
        <v>30</v>
      </c>
      <c r="O23" s="15" t="s">
        <v>17</v>
      </c>
      <c r="P23" s="9">
        <v>90141</v>
      </c>
      <c r="Q23" s="5">
        <v>74553</v>
      </c>
      <c r="R23" s="4">
        <v>63447</v>
      </c>
      <c r="S23" s="21">
        <f t="shared" si="3"/>
        <v>0.8270709222218524</v>
      </c>
      <c r="T23" s="28">
        <f t="shared" si="4"/>
        <v>0.703863946483842</v>
      </c>
      <c r="U23" s="22">
        <f t="shared" si="5"/>
        <v>0.8510321516236771</v>
      </c>
    </row>
    <row r="24" spans="2:21" ht="12.75">
      <c r="B24" s="20"/>
      <c r="C24" s="5"/>
      <c r="D24" s="16" t="s">
        <v>19</v>
      </c>
      <c r="E24" s="20">
        <v>205287</v>
      </c>
      <c r="F24" s="5">
        <v>161010</v>
      </c>
      <c r="G24" s="5">
        <v>134560</v>
      </c>
      <c r="H24" s="23">
        <f t="shared" si="0"/>
        <v>0.7843165909190548</v>
      </c>
      <c r="I24" s="29">
        <f t="shared" si="1"/>
        <v>0.6554725822872369</v>
      </c>
      <c r="J24" s="29">
        <f t="shared" si="2"/>
        <v>0.8357244891621638</v>
      </c>
      <c r="M24" s="5"/>
      <c r="N24" s="5"/>
      <c r="O24" s="16" t="s">
        <v>19</v>
      </c>
      <c r="P24" s="20">
        <v>181540</v>
      </c>
      <c r="Q24" s="5">
        <v>158493</v>
      </c>
      <c r="R24" s="5">
        <v>134560</v>
      </c>
      <c r="S24" s="23">
        <f t="shared" si="3"/>
        <v>0.8730472623113363</v>
      </c>
      <c r="T24" s="29">
        <f t="shared" si="4"/>
        <v>0.7412140575079872</v>
      </c>
      <c r="U24" s="24">
        <f t="shared" si="5"/>
        <v>0.8489964856492085</v>
      </c>
    </row>
    <row r="25" spans="2:21" ht="12.75">
      <c r="B25" s="20"/>
      <c r="C25" s="6"/>
      <c r="D25" s="17" t="s">
        <v>21</v>
      </c>
      <c r="E25" s="18">
        <v>126594</v>
      </c>
      <c r="F25" s="5">
        <v>74063</v>
      </c>
      <c r="G25" s="6">
        <v>42737</v>
      </c>
      <c r="H25" s="25">
        <f t="shared" si="0"/>
        <v>0.5850435249695878</v>
      </c>
      <c r="I25" s="30">
        <f t="shared" si="1"/>
        <v>0.33759103906978216</v>
      </c>
      <c r="J25" s="30">
        <f t="shared" si="2"/>
        <v>0.5770357668471436</v>
      </c>
      <c r="M25" s="5"/>
      <c r="N25" s="6"/>
      <c r="O25" s="17" t="s">
        <v>21</v>
      </c>
      <c r="P25" s="18">
        <v>98875</v>
      </c>
      <c r="Q25" s="5">
        <v>71512</v>
      </c>
      <c r="R25" s="6">
        <v>42737</v>
      </c>
      <c r="S25" s="25">
        <f t="shared" si="3"/>
        <v>0.7232566371681416</v>
      </c>
      <c r="T25" s="30">
        <f t="shared" si="4"/>
        <v>0.4322326169405815</v>
      </c>
      <c r="U25" s="26">
        <f t="shared" si="5"/>
        <v>0.5976199798635194</v>
      </c>
    </row>
    <row r="26" spans="2:21" ht="12.75">
      <c r="B26" s="20"/>
      <c r="C26" s="5" t="s">
        <v>31</v>
      </c>
      <c r="D26" s="16" t="s">
        <v>17</v>
      </c>
      <c r="E26" s="20">
        <v>71436</v>
      </c>
      <c r="F26" s="4">
        <v>56910</v>
      </c>
      <c r="G26" s="5">
        <v>47097</v>
      </c>
      <c r="H26" s="23">
        <f t="shared" si="0"/>
        <v>0.7966571476566437</v>
      </c>
      <c r="I26" s="29">
        <f t="shared" si="1"/>
        <v>0.6592894338988745</v>
      </c>
      <c r="J26" s="29">
        <f t="shared" si="2"/>
        <v>0.8275698471270427</v>
      </c>
      <c r="M26" s="5"/>
      <c r="N26" s="5" t="s">
        <v>31</v>
      </c>
      <c r="O26" s="16" t="s">
        <v>17</v>
      </c>
      <c r="P26" s="20">
        <v>68079</v>
      </c>
      <c r="Q26" s="4">
        <v>55944</v>
      </c>
      <c r="R26" s="5">
        <v>47097</v>
      </c>
      <c r="S26" s="23">
        <f t="shared" si="3"/>
        <v>0.8217512008108228</v>
      </c>
      <c r="T26" s="29">
        <f t="shared" si="4"/>
        <v>0.6917992332437315</v>
      </c>
      <c r="U26" s="24">
        <f t="shared" si="5"/>
        <v>0.8418597168597168</v>
      </c>
    </row>
    <row r="27" spans="2:21" ht="12.75">
      <c r="B27" s="20"/>
      <c r="C27" s="5"/>
      <c r="D27" s="16" t="s">
        <v>19</v>
      </c>
      <c r="E27" s="20">
        <v>174850</v>
      </c>
      <c r="F27" s="5">
        <v>127853</v>
      </c>
      <c r="G27" s="5">
        <v>98890</v>
      </c>
      <c r="H27" s="23">
        <f t="shared" si="0"/>
        <v>0.7312153274235058</v>
      </c>
      <c r="I27" s="29">
        <f t="shared" si="1"/>
        <v>0.5655704889905634</v>
      </c>
      <c r="J27" s="29">
        <f t="shared" si="2"/>
        <v>0.7734664028219909</v>
      </c>
      <c r="M27" s="5"/>
      <c r="N27" s="5"/>
      <c r="O27" s="16" t="s">
        <v>19</v>
      </c>
      <c r="P27" s="20">
        <v>147403</v>
      </c>
      <c r="Q27" s="5">
        <v>125374</v>
      </c>
      <c r="R27" s="5">
        <v>98890</v>
      </c>
      <c r="S27" s="23">
        <f t="shared" si="3"/>
        <v>0.8505525667727251</v>
      </c>
      <c r="T27" s="29">
        <f t="shared" si="4"/>
        <v>0.6708818680759551</v>
      </c>
      <c r="U27" s="24">
        <f t="shared" si="5"/>
        <v>0.7887600299902691</v>
      </c>
    </row>
    <row r="28" spans="2:21" ht="12.75">
      <c r="B28" s="20"/>
      <c r="C28" s="5"/>
      <c r="D28" s="16" t="s">
        <v>21</v>
      </c>
      <c r="E28" s="20">
        <v>133207</v>
      </c>
      <c r="F28" s="6">
        <v>68328</v>
      </c>
      <c r="G28" s="5">
        <v>36341</v>
      </c>
      <c r="H28" s="23">
        <f t="shared" si="0"/>
        <v>0.5129460163504921</v>
      </c>
      <c r="I28" s="29">
        <f t="shared" si="1"/>
        <v>0.27281599315351296</v>
      </c>
      <c r="J28" s="29">
        <f t="shared" si="2"/>
        <v>0.5318610232993795</v>
      </c>
      <c r="M28" s="5"/>
      <c r="N28" s="5"/>
      <c r="O28" s="16" t="s">
        <v>21</v>
      </c>
      <c r="P28" s="20">
        <v>93304</v>
      </c>
      <c r="Q28" s="6">
        <v>65574</v>
      </c>
      <c r="R28" s="5">
        <v>36341</v>
      </c>
      <c r="S28" s="23">
        <f t="shared" si="3"/>
        <v>0.7027994512561091</v>
      </c>
      <c r="T28" s="29">
        <f t="shared" si="4"/>
        <v>0.3894902683700592</v>
      </c>
      <c r="U28" s="24">
        <f t="shared" si="5"/>
        <v>0.5541983103059139</v>
      </c>
    </row>
    <row r="29" spans="2:21" ht="12.75">
      <c r="B29" s="4" t="s">
        <v>12</v>
      </c>
      <c r="C29" s="4" t="s">
        <v>30</v>
      </c>
      <c r="D29" s="15" t="s">
        <v>17</v>
      </c>
      <c r="E29" s="9">
        <v>98787</v>
      </c>
      <c r="F29" s="4">
        <v>80015</v>
      </c>
      <c r="G29" s="4">
        <v>68644</v>
      </c>
      <c r="H29" s="21">
        <f t="shared" si="0"/>
        <v>0.8099749967100934</v>
      </c>
      <c r="I29" s="28">
        <f t="shared" si="1"/>
        <v>0.6948687580349641</v>
      </c>
      <c r="J29" s="28">
        <f t="shared" si="2"/>
        <v>0.8578891457851653</v>
      </c>
      <c r="M29" s="4" t="s">
        <v>12</v>
      </c>
      <c r="N29" s="4" t="s">
        <v>30</v>
      </c>
      <c r="O29" s="15" t="s">
        <v>17</v>
      </c>
      <c r="P29" s="9">
        <v>94823</v>
      </c>
      <c r="Q29" s="4">
        <v>78886</v>
      </c>
      <c r="R29" s="4">
        <v>68644</v>
      </c>
      <c r="S29" s="21">
        <f t="shared" si="3"/>
        <v>0.8319289623825443</v>
      </c>
      <c r="T29" s="28">
        <f t="shared" si="4"/>
        <v>0.7239171930860656</v>
      </c>
      <c r="U29" s="22">
        <f t="shared" si="5"/>
        <v>0.870167076540831</v>
      </c>
    </row>
    <row r="30" spans="2:21" ht="12.75">
      <c r="B30" s="5"/>
      <c r="C30" s="5"/>
      <c r="D30" s="16" t="s">
        <v>19</v>
      </c>
      <c r="E30" s="20">
        <v>252443</v>
      </c>
      <c r="F30" s="5">
        <v>200061</v>
      </c>
      <c r="G30" s="5">
        <v>173246</v>
      </c>
      <c r="H30" s="23">
        <f t="shared" si="0"/>
        <v>0.792499693000004</v>
      </c>
      <c r="I30" s="29">
        <f t="shared" si="1"/>
        <v>0.6862776943706104</v>
      </c>
      <c r="J30" s="29">
        <f t="shared" si="2"/>
        <v>0.865965880406476</v>
      </c>
      <c r="M30" s="5"/>
      <c r="N30" s="5"/>
      <c r="O30" s="16" t="s">
        <v>19</v>
      </c>
      <c r="P30" s="20">
        <v>225809</v>
      </c>
      <c r="Q30" s="5">
        <v>197766</v>
      </c>
      <c r="R30" s="5">
        <v>173246</v>
      </c>
      <c r="S30" s="23">
        <f t="shared" si="3"/>
        <v>0.8758109729904476</v>
      </c>
      <c r="T30" s="29">
        <f t="shared" si="4"/>
        <v>0.7672236270476376</v>
      </c>
      <c r="U30" s="24">
        <f t="shared" si="5"/>
        <v>0.8760150885389804</v>
      </c>
    </row>
    <row r="31" spans="2:21" ht="12.75">
      <c r="B31" s="5"/>
      <c r="C31" s="6"/>
      <c r="D31" s="17" t="s">
        <v>21</v>
      </c>
      <c r="E31" s="18">
        <v>146384</v>
      </c>
      <c r="F31" s="6">
        <v>91676</v>
      </c>
      <c r="G31" s="6">
        <v>62608</v>
      </c>
      <c r="H31" s="25">
        <f t="shared" si="0"/>
        <v>0.6262706306700185</v>
      </c>
      <c r="I31" s="30">
        <f t="shared" si="1"/>
        <v>0.42769701606732974</v>
      </c>
      <c r="J31" s="30">
        <f t="shared" si="2"/>
        <v>0.6829268292682927</v>
      </c>
      <c r="M31" s="5"/>
      <c r="N31" s="6"/>
      <c r="O31" s="17" t="s">
        <v>21</v>
      </c>
      <c r="P31" s="18">
        <v>119555</v>
      </c>
      <c r="Q31" s="6">
        <v>89466</v>
      </c>
      <c r="R31" s="6">
        <v>62608</v>
      </c>
      <c r="S31" s="25">
        <f t="shared" si="3"/>
        <v>0.748325038685124</v>
      </c>
      <c r="T31" s="30">
        <f t="shared" si="4"/>
        <v>0.5236752958889214</v>
      </c>
      <c r="U31" s="26">
        <f t="shared" si="5"/>
        <v>0.6997965707643127</v>
      </c>
    </row>
    <row r="32" spans="2:21" ht="12.75">
      <c r="B32" s="5"/>
      <c r="C32" s="5" t="s">
        <v>31</v>
      </c>
      <c r="D32" s="16" t="s">
        <v>17</v>
      </c>
      <c r="E32" s="20">
        <v>80438</v>
      </c>
      <c r="F32" s="5">
        <v>64804</v>
      </c>
      <c r="G32" s="5">
        <v>54887</v>
      </c>
      <c r="H32" s="23">
        <f t="shared" si="0"/>
        <v>0.8056391257863199</v>
      </c>
      <c r="I32" s="29">
        <f t="shared" si="1"/>
        <v>0.6823516248539248</v>
      </c>
      <c r="J32" s="29">
        <f t="shared" si="2"/>
        <v>0.8469693228813037</v>
      </c>
      <c r="M32" s="5"/>
      <c r="N32" s="5" t="s">
        <v>31</v>
      </c>
      <c r="O32" s="16" t="s">
        <v>17</v>
      </c>
      <c r="P32" s="20">
        <v>76624</v>
      </c>
      <c r="Q32" s="5">
        <v>63845</v>
      </c>
      <c r="R32" s="5">
        <v>54887</v>
      </c>
      <c r="S32" s="23">
        <f t="shared" si="3"/>
        <v>0.8332245771559824</v>
      </c>
      <c r="T32" s="29">
        <f t="shared" si="4"/>
        <v>0.7163160367508874</v>
      </c>
      <c r="U32" s="24">
        <f t="shared" si="5"/>
        <v>0.8596914402067507</v>
      </c>
    </row>
    <row r="33" spans="2:21" ht="12.75">
      <c r="B33" s="5"/>
      <c r="C33" s="5"/>
      <c r="D33" s="16" t="s">
        <v>19</v>
      </c>
      <c r="E33" s="20">
        <v>209600</v>
      </c>
      <c r="F33" s="5">
        <v>156967</v>
      </c>
      <c r="G33" s="5">
        <v>130543</v>
      </c>
      <c r="H33" s="23">
        <f t="shared" si="0"/>
        <v>0.7488883587786259</v>
      </c>
      <c r="I33" s="29">
        <f t="shared" si="1"/>
        <v>0.6228196564885496</v>
      </c>
      <c r="J33" s="29">
        <f t="shared" si="2"/>
        <v>0.8316588837144113</v>
      </c>
      <c r="M33" s="5"/>
      <c r="N33" s="5"/>
      <c r="O33" s="16" t="s">
        <v>19</v>
      </c>
      <c r="P33" s="20">
        <v>179899</v>
      </c>
      <c r="Q33" s="5">
        <v>154838</v>
      </c>
      <c r="R33" s="5">
        <v>130543</v>
      </c>
      <c r="S33" s="23">
        <f t="shared" si="3"/>
        <v>0.8606940561092613</v>
      </c>
      <c r="T33" s="29">
        <f t="shared" si="4"/>
        <v>0.7256460569541798</v>
      </c>
      <c r="U33" s="24">
        <f t="shared" si="5"/>
        <v>0.843094072514499</v>
      </c>
    </row>
    <row r="34" spans="2:21" ht="12.75">
      <c r="B34" s="6"/>
      <c r="C34" s="6"/>
      <c r="D34" s="17" t="s">
        <v>21</v>
      </c>
      <c r="E34" s="18">
        <v>147144</v>
      </c>
      <c r="F34" s="6">
        <v>78736</v>
      </c>
      <c r="G34" s="6">
        <v>49187</v>
      </c>
      <c r="H34" s="25">
        <f t="shared" si="0"/>
        <v>0.5350948730495297</v>
      </c>
      <c r="I34" s="30">
        <f t="shared" si="1"/>
        <v>0.3342779861903985</v>
      </c>
      <c r="J34" s="30">
        <f t="shared" si="2"/>
        <v>0.6247078845763057</v>
      </c>
      <c r="M34" s="6"/>
      <c r="N34" s="6"/>
      <c r="O34" s="17" t="s">
        <v>21</v>
      </c>
      <c r="P34" s="18">
        <v>106322</v>
      </c>
      <c r="Q34" s="6">
        <v>76256</v>
      </c>
      <c r="R34" s="6">
        <v>49187</v>
      </c>
      <c r="S34" s="25">
        <f t="shared" si="3"/>
        <v>0.7172175090762025</v>
      </c>
      <c r="T34" s="30">
        <f t="shared" si="4"/>
        <v>0.4626229754895506</v>
      </c>
      <c r="U34" s="26">
        <f t="shared" si="5"/>
        <v>0.645024653797734</v>
      </c>
    </row>
    <row r="35" spans="5:17" ht="12.75">
      <c r="E35" s="2">
        <f>SUM(E5:E34)</f>
        <v>3199102</v>
      </c>
      <c r="F35" s="16"/>
      <c r="G35"/>
      <c r="P35" s="2">
        <f>SUM(P5:P34)</f>
        <v>2774918</v>
      </c>
      <c r="Q35" s="16"/>
    </row>
    <row r="36" spans="2:16" ht="12.75">
      <c r="B36" s="16"/>
      <c r="M36" s="23"/>
      <c r="N36" s="23"/>
      <c r="O36" s="23"/>
      <c r="P36" s="16"/>
    </row>
    <row r="37" spans="2:16" ht="12.75">
      <c r="B37" s="16"/>
      <c r="M37" s="23"/>
      <c r="N37" s="23"/>
      <c r="O37" s="23"/>
      <c r="P37" s="16"/>
    </row>
    <row r="38" spans="2:16" ht="12.75">
      <c r="B38" s="16"/>
      <c r="M38" s="23"/>
      <c r="N38" s="23"/>
      <c r="O38" s="23"/>
      <c r="P38" s="16"/>
    </row>
    <row r="39" spans="2:16" ht="12.75">
      <c r="B39" s="16"/>
      <c r="M39" s="23"/>
      <c r="N39" s="23"/>
      <c r="O39" s="23"/>
      <c r="P39" s="16"/>
    </row>
    <row r="40" spans="2:16" ht="12.75">
      <c r="B40" s="16"/>
      <c r="M40" s="16"/>
      <c r="N40" s="16"/>
      <c r="O40" s="16"/>
      <c r="P40" s="16"/>
    </row>
    <row r="41" spans="2:16" ht="12.75">
      <c r="B41" s="16"/>
      <c r="M41" s="16"/>
      <c r="N41" s="16"/>
      <c r="O41" s="16"/>
      <c r="P41" s="16"/>
    </row>
    <row r="42" ht="12.75">
      <c r="B42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65" r:id="rId2"/>
  <headerFooter alignWithMargins="0">
    <oddHeader>&amp;LSectionB_Results!B.5 Gender &amp; Level</oddHeader>
    <oddFooter>&amp;R&amp;P</oddFooter>
  </headerFooter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191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3" max="3" width="12.00390625" style="0" customWidth="1"/>
    <col min="4" max="4" width="8.57421875" style="0" customWidth="1"/>
    <col min="5" max="5" width="10.8515625" style="0" customWidth="1"/>
    <col min="6" max="6" width="11.8515625" style="0" customWidth="1"/>
    <col min="7" max="7" width="10.421875" style="0" customWidth="1"/>
    <col min="8" max="8" width="17.140625" style="0" customWidth="1"/>
    <col min="9" max="9" width="15.57421875" style="0" customWidth="1"/>
    <col min="10" max="10" width="18.00390625" style="0" customWidth="1"/>
    <col min="11" max="11" width="5.57421875" style="16" customWidth="1"/>
    <col min="12" max="12" width="4.57421875" style="16" customWidth="1"/>
    <col min="14" max="14" width="14.00390625" style="0" customWidth="1"/>
    <col min="16" max="17" width="10.140625" style="0" customWidth="1"/>
    <col min="19" max="19" width="16.57421875" style="0" customWidth="1"/>
    <col min="20" max="20" width="15.28125" style="0" customWidth="1"/>
    <col min="21" max="21" width="18.28125" style="0" customWidth="1"/>
  </cols>
  <sheetData>
    <row r="2" spans="2:13" ht="12.75">
      <c r="B2" t="s">
        <v>28</v>
      </c>
      <c r="M2" t="s">
        <v>29</v>
      </c>
    </row>
    <row r="3" spans="2:21" ht="12.75">
      <c r="B3" s="73" t="s">
        <v>71</v>
      </c>
      <c r="C3" s="16"/>
      <c r="D3" s="16"/>
      <c r="E3" s="16"/>
      <c r="F3" s="16"/>
      <c r="G3" s="16"/>
      <c r="H3" s="9" t="s">
        <v>51</v>
      </c>
      <c r="I3" s="4" t="s">
        <v>52</v>
      </c>
      <c r="J3" s="4" t="s">
        <v>27</v>
      </c>
      <c r="M3" s="73" t="s">
        <v>72</v>
      </c>
      <c r="N3" s="16"/>
      <c r="O3" s="16"/>
      <c r="P3" s="16"/>
      <c r="Q3" s="16"/>
      <c r="R3" s="16"/>
      <c r="S3" s="9" t="s">
        <v>51</v>
      </c>
      <c r="T3" s="4" t="s">
        <v>52</v>
      </c>
      <c r="U3" s="10" t="s">
        <v>27</v>
      </c>
    </row>
    <row r="4" spans="2:21" ht="12.75">
      <c r="B4" s="2" t="s">
        <v>24</v>
      </c>
      <c r="C4" s="2" t="s">
        <v>33</v>
      </c>
      <c r="D4" s="2" t="s">
        <v>16</v>
      </c>
      <c r="E4" s="36" t="s">
        <v>53</v>
      </c>
      <c r="F4" s="2" t="s">
        <v>25</v>
      </c>
      <c r="G4" s="36" t="s">
        <v>26</v>
      </c>
      <c r="H4" s="12" t="str">
        <f>"%1"</f>
        <v>%1</v>
      </c>
      <c r="I4" s="34" t="str">
        <f>"%2"</f>
        <v>%2</v>
      </c>
      <c r="J4" s="14">
        <v>0.03</v>
      </c>
      <c r="M4" s="2" t="s">
        <v>24</v>
      </c>
      <c r="N4" s="2" t="s">
        <v>33</v>
      </c>
      <c r="O4" s="2" t="s">
        <v>16</v>
      </c>
      <c r="P4" s="36" t="s">
        <v>53</v>
      </c>
      <c r="Q4" s="2" t="s">
        <v>25</v>
      </c>
      <c r="R4" s="36" t="s">
        <v>26</v>
      </c>
      <c r="S4" s="12" t="str">
        <f>"%1"</f>
        <v>%1</v>
      </c>
      <c r="T4" s="34" t="str">
        <f>"%2"</f>
        <v>%2</v>
      </c>
      <c r="U4" s="14">
        <v>0.03</v>
      </c>
    </row>
    <row r="5" spans="2:21" ht="12.75">
      <c r="B5" s="9" t="s">
        <v>1</v>
      </c>
      <c r="C5" s="4" t="s">
        <v>2</v>
      </c>
      <c r="D5" s="15" t="s">
        <v>17</v>
      </c>
      <c r="E5" s="4">
        <v>17974</v>
      </c>
      <c r="F5" s="15">
        <v>14391</v>
      </c>
      <c r="G5" s="4">
        <v>10390</v>
      </c>
      <c r="H5" s="21">
        <f aca="true" t="shared" si="0" ref="H5:H36">F5/E5</f>
        <v>0.8006565038388784</v>
      </c>
      <c r="I5" s="28">
        <f aca="true" t="shared" si="1" ref="I5:I36">G5/E5</f>
        <v>0.5780571937242683</v>
      </c>
      <c r="J5" s="28">
        <f aca="true" t="shared" si="2" ref="J5:J36">G5/F5</f>
        <v>0.7219790146619415</v>
      </c>
      <c r="M5" s="4" t="s">
        <v>1</v>
      </c>
      <c r="N5" s="4" t="s">
        <v>2</v>
      </c>
      <c r="O5" s="15" t="s">
        <v>17</v>
      </c>
      <c r="P5" s="4">
        <v>16257</v>
      </c>
      <c r="Q5" s="15">
        <v>13733</v>
      </c>
      <c r="R5" s="4">
        <v>10390</v>
      </c>
      <c r="S5" s="21">
        <f aca="true" t="shared" si="3" ref="S5:S36">Q5/P5</f>
        <v>0.8447438026696192</v>
      </c>
      <c r="T5" s="28">
        <f aca="true" t="shared" si="4" ref="T5:T36">R5/P5</f>
        <v>0.6391093067601649</v>
      </c>
      <c r="U5" s="22">
        <f aca="true" t="shared" si="5" ref="U5:U36">R5/Q5</f>
        <v>0.7565717614505206</v>
      </c>
    </row>
    <row r="6" spans="2:21" ht="12.75">
      <c r="B6" s="20"/>
      <c r="C6" s="5"/>
      <c r="D6" s="16" t="s">
        <v>19</v>
      </c>
      <c r="E6" s="5">
        <v>127638</v>
      </c>
      <c r="F6" s="16">
        <v>97241</v>
      </c>
      <c r="G6" s="5">
        <v>67069</v>
      </c>
      <c r="H6" s="23">
        <f t="shared" si="0"/>
        <v>0.7618499193030289</v>
      </c>
      <c r="I6" s="29">
        <f t="shared" si="1"/>
        <v>0.525462636518905</v>
      </c>
      <c r="J6" s="29">
        <f t="shared" si="2"/>
        <v>0.6897193570613219</v>
      </c>
      <c r="M6" s="5"/>
      <c r="N6" s="5"/>
      <c r="O6" s="16" t="s">
        <v>19</v>
      </c>
      <c r="P6" s="5">
        <v>115491</v>
      </c>
      <c r="Q6" s="16">
        <v>93792</v>
      </c>
      <c r="R6" s="5">
        <v>67069</v>
      </c>
      <c r="S6" s="23">
        <f t="shared" si="3"/>
        <v>0.812115229758163</v>
      </c>
      <c r="T6" s="29">
        <f t="shared" si="4"/>
        <v>0.5807292343126305</v>
      </c>
      <c r="U6" s="24">
        <f t="shared" si="5"/>
        <v>0.7150823097918799</v>
      </c>
    </row>
    <row r="7" spans="2:21" ht="12.75">
      <c r="B7" s="20"/>
      <c r="C7" s="5"/>
      <c r="D7" s="16" t="s">
        <v>21</v>
      </c>
      <c r="E7" s="5">
        <v>132133</v>
      </c>
      <c r="F7" s="16">
        <v>73100</v>
      </c>
      <c r="G7" s="5">
        <v>35476</v>
      </c>
      <c r="H7" s="23">
        <f t="shared" si="0"/>
        <v>0.5532304571908607</v>
      </c>
      <c r="I7" s="29">
        <f t="shared" si="1"/>
        <v>0.26848705471002704</v>
      </c>
      <c r="J7" s="29">
        <f t="shared" si="2"/>
        <v>0.4853077975376197</v>
      </c>
      <c r="M7" s="5"/>
      <c r="N7" s="5"/>
      <c r="O7" s="16" t="s">
        <v>21</v>
      </c>
      <c r="P7" s="5">
        <v>99689</v>
      </c>
      <c r="Q7" s="16">
        <v>67786</v>
      </c>
      <c r="R7" s="5">
        <v>35476</v>
      </c>
      <c r="S7" s="23">
        <f t="shared" si="3"/>
        <v>0.6799747213835027</v>
      </c>
      <c r="T7" s="29">
        <f t="shared" si="4"/>
        <v>0.3558667455787499</v>
      </c>
      <c r="U7" s="24">
        <f t="shared" si="5"/>
        <v>0.5233529047295902</v>
      </c>
    </row>
    <row r="8" spans="2:21" ht="12.75">
      <c r="B8" s="20"/>
      <c r="C8" s="4" t="s">
        <v>3</v>
      </c>
      <c r="D8" s="15" t="s">
        <v>17</v>
      </c>
      <c r="E8" s="4">
        <v>742</v>
      </c>
      <c r="F8" s="15">
        <v>603</v>
      </c>
      <c r="G8" s="4">
        <v>393</v>
      </c>
      <c r="H8" s="21">
        <f t="shared" si="0"/>
        <v>0.8126684636118598</v>
      </c>
      <c r="I8" s="28">
        <f t="shared" si="1"/>
        <v>0.5296495956873315</v>
      </c>
      <c r="J8" s="28">
        <f t="shared" si="2"/>
        <v>0.6517412935323383</v>
      </c>
      <c r="M8" s="5"/>
      <c r="N8" s="4" t="s">
        <v>3</v>
      </c>
      <c r="O8" s="15" t="s">
        <v>17</v>
      </c>
      <c r="P8" s="4">
        <v>640</v>
      </c>
      <c r="Q8" s="15">
        <v>514</v>
      </c>
      <c r="R8" s="4">
        <v>393</v>
      </c>
      <c r="S8" s="21">
        <f t="shared" si="3"/>
        <v>0.803125</v>
      </c>
      <c r="T8" s="28">
        <f t="shared" si="4"/>
        <v>0.6140625</v>
      </c>
      <c r="U8" s="22">
        <f t="shared" si="5"/>
        <v>0.7645914396887159</v>
      </c>
    </row>
    <row r="9" spans="2:21" ht="12.75">
      <c r="B9" s="20"/>
      <c r="C9" s="5"/>
      <c r="D9" s="16" t="s">
        <v>19</v>
      </c>
      <c r="E9" s="5">
        <v>2054</v>
      </c>
      <c r="F9" s="16">
        <v>1590</v>
      </c>
      <c r="G9" s="5">
        <v>938</v>
      </c>
      <c r="H9" s="23">
        <f t="shared" si="0"/>
        <v>0.7740993184031159</v>
      </c>
      <c r="I9" s="29">
        <f t="shared" si="1"/>
        <v>0.45666991236611487</v>
      </c>
      <c r="J9" s="29">
        <f t="shared" si="2"/>
        <v>0.589937106918239</v>
      </c>
      <c r="M9" s="5"/>
      <c r="N9" s="5"/>
      <c r="O9" s="16" t="s">
        <v>19</v>
      </c>
      <c r="P9" s="5">
        <v>1755</v>
      </c>
      <c r="Q9" s="16">
        <v>1359</v>
      </c>
      <c r="R9" s="5">
        <v>938</v>
      </c>
      <c r="S9" s="23">
        <f t="shared" si="3"/>
        <v>0.7743589743589744</v>
      </c>
      <c r="T9" s="29">
        <f t="shared" si="4"/>
        <v>0.5344729344729344</v>
      </c>
      <c r="U9" s="24">
        <f t="shared" si="5"/>
        <v>0.6902133922001472</v>
      </c>
    </row>
    <row r="10" spans="2:21" ht="12.75">
      <c r="B10" s="20"/>
      <c r="C10" s="6"/>
      <c r="D10" s="17" t="s">
        <v>21</v>
      </c>
      <c r="E10" s="6">
        <v>2343</v>
      </c>
      <c r="F10" s="17">
        <v>1519</v>
      </c>
      <c r="G10" s="6">
        <v>808</v>
      </c>
      <c r="H10" s="25">
        <f t="shared" si="0"/>
        <v>0.6483141271873666</v>
      </c>
      <c r="I10" s="30">
        <f t="shared" si="1"/>
        <v>0.34485702091335896</v>
      </c>
      <c r="J10" s="30">
        <f t="shared" si="2"/>
        <v>0.5319289005924951</v>
      </c>
      <c r="M10" s="5"/>
      <c r="N10" s="6"/>
      <c r="O10" s="17" t="s">
        <v>21</v>
      </c>
      <c r="P10" s="6">
        <v>1974</v>
      </c>
      <c r="Q10" s="17">
        <v>1364</v>
      </c>
      <c r="R10" s="6">
        <v>808</v>
      </c>
      <c r="S10" s="25">
        <f t="shared" si="3"/>
        <v>0.690982776089159</v>
      </c>
      <c r="T10" s="30">
        <f t="shared" si="4"/>
        <v>0.4093211752786221</v>
      </c>
      <c r="U10" s="26">
        <f t="shared" si="5"/>
        <v>0.592375366568915</v>
      </c>
    </row>
    <row r="11" spans="2:21" ht="12.75">
      <c r="B11" s="20"/>
      <c r="C11" s="5" t="s">
        <v>4</v>
      </c>
      <c r="D11" s="16" t="s">
        <v>17</v>
      </c>
      <c r="E11" s="5">
        <v>2590</v>
      </c>
      <c r="F11" s="16">
        <v>2175</v>
      </c>
      <c r="G11" s="5">
        <v>1453</v>
      </c>
      <c r="H11" s="23">
        <f t="shared" si="0"/>
        <v>0.8397683397683398</v>
      </c>
      <c r="I11" s="29">
        <f t="shared" si="1"/>
        <v>0.561003861003861</v>
      </c>
      <c r="J11" s="29">
        <f t="shared" si="2"/>
        <v>0.6680459770114943</v>
      </c>
      <c r="M11" s="5"/>
      <c r="N11" s="5" t="s">
        <v>4</v>
      </c>
      <c r="O11" s="16" t="s">
        <v>17</v>
      </c>
      <c r="P11" s="5">
        <v>2446</v>
      </c>
      <c r="Q11" s="16">
        <v>2075</v>
      </c>
      <c r="R11" s="5">
        <v>1453</v>
      </c>
      <c r="S11" s="23">
        <f t="shared" si="3"/>
        <v>0.848323793949305</v>
      </c>
      <c r="T11" s="29">
        <f t="shared" si="4"/>
        <v>0.5940310711365495</v>
      </c>
      <c r="U11" s="24">
        <f t="shared" si="5"/>
        <v>0.7002409638554217</v>
      </c>
    </row>
    <row r="12" spans="2:21" ht="12.75">
      <c r="B12" s="20"/>
      <c r="C12" s="5"/>
      <c r="D12" s="16" t="s">
        <v>19</v>
      </c>
      <c r="E12" s="5">
        <v>14370</v>
      </c>
      <c r="F12" s="16">
        <v>11131</v>
      </c>
      <c r="G12" s="5">
        <v>7209</v>
      </c>
      <c r="H12" s="23">
        <f t="shared" si="0"/>
        <v>0.7745998608211552</v>
      </c>
      <c r="I12" s="29">
        <f t="shared" si="1"/>
        <v>0.501670146137787</v>
      </c>
      <c r="J12" s="29">
        <f t="shared" si="2"/>
        <v>0.6476507052376247</v>
      </c>
      <c r="M12" s="5"/>
      <c r="N12" s="5"/>
      <c r="O12" s="16" t="s">
        <v>19</v>
      </c>
      <c r="P12" s="5">
        <v>13439</v>
      </c>
      <c r="Q12" s="16">
        <v>10663</v>
      </c>
      <c r="R12" s="5">
        <v>7209</v>
      </c>
      <c r="S12" s="23">
        <f t="shared" si="3"/>
        <v>0.7934370116824169</v>
      </c>
      <c r="T12" s="29">
        <f t="shared" si="4"/>
        <v>0.5364238410596026</v>
      </c>
      <c r="U12" s="24">
        <f t="shared" si="5"/>
        <v>0.6760761511769671</v>
      </c>
    </row>
    <row r="13" spans="2:21" ht="12.75">
      <c r="B13" s="20"/>
      <c r="C13" s="5"/>
      <c r="D13" s="16" t="s">
        <v>21</v>
      </c>
      <c r="E13" s="5">
        <v>10942</v>
      </c>
      <c r="F13" s="16">
        <v>7060</v>
      </c>
      <c r="G13" s="5">
        <v>3393</v>
      </c>
      <c r="H13" s="23">
        <f t="shared" si="0"/>
        <v>0.6452202522390788</v>
      </c>
      <c r="I13" s="29">
        <f t="shared" si="1"/>
        <v>0.31008956315116065</v>
      </c>
      <c r="J13" s="29">
        <f t="shared" si="2"/>
        <v>0.48059490084985834</v>
      </c>
      <c r="M13" s="5"/>
      <c r="N13" s="5"/>
      <c r="O13" s="16" t="s">
        <v>21</v>
      </c>
      <c r="P13" s="5">
        <v>9448</v>
      </c>
      <c r="Q13" s="16">
        <v>6588</v>
      </c>
      <c r="R13" s="5">
        <v>3393</v>
      </c>
      <c r="S13" s="23">
        <f t="shared" si="3"/>
        <v>0.6972904318374259</v>
      </c>
      <c r="T13" s="29">
        <f t="shared" si="4"/>
        <v>0.35912362404741743</v>
      </c>
      <c r="U13" s="24">
        <f t="shared" si="5"/>
        <v>0.5150273224043715</v>
      </c>
    </row>
    <row r="14" spans="2:21" ht="12.75">
      <c r="B14" s="20"/>
      <c r="C14" s="4" t="s">
        <v>5</v>
      </c>
      <c r="D14" s="15" t="s">
        <v>17</v>
      </c>
      <c r="E14" s="4">
        <v>328</v>
      </c>
      <c r="F14" s="15">
        <v>238</v>
      </c>
      <c r="G14" s="4">
        <v>162</v>
      </c>
      <c r="H14" s="21">
        <f t="shared" si="0"/>
        <v>0.725609756097561</v>
      </c>
      <c r="I14" s="28">
        <f t="shared" si="1"/>
        <v>0.49390243902439024</v>
      </c>
      <c r="J14" s="28">
        <f t="shared" si="2"/>
        <v>0.680672268907563</v>
      </c>
      <c r="M14" s="5"/>
      <c r="N14" s="4" t="s">
        <v>5</v>
      </c>
      <c r="O14" s="15" t="s">
        <v>17</v>
      </c>
      <c r="P14" s="4">
        <v>293</v>
      </c>
      <c r="Q14" s="15">
        <v>219</v>
      </c>
      <c r="R14" s="4">
        <v>162</v>
      </c>
      <c r="S14" s="21">
        <f t="shared" si="3"/>
        <v>0.7474402730375427</v>
      </c>
      <c r="T14" s="28">
        <f t="shared" si="4"/>
        <v>0.552901023890785</v>
      </c>
      <c r="U14" s="22">
        <f t="shared" si="5"/>
        <v>0.7397260273972602</v>
      </c>
    </row>
    <row r="15" spans="2:21" ht="12.75">
      <c r="B15" s="20"/>
      <c r="C15" s="5"/>
      <c r="D15" s="16" t="s">
        <v>19</v>
      </c>
      <c r="E15" s="5">
        <v>1421</v>
      </c>
      <c r="F15" s="16">
        <v>1135</v>
      </c>
      <c r="G15" s="5">
        <v>815</v>
      </c>
      <c r="H15" s="23">
        <f t="shared" si="0"/>
        <v>0.7987332864180154</v>
      </c>
      <c r="I15" s="29">
        <f t="shared" si="1"/>
        <v>0.573539760731879</v>
      </c>
      <c r="J15" s="29">
        <f t="shared" si="2"/>
        <v>0.7180616740088106</v>
      </c>
      <c r="M15" s="5"/>
      <c r="N15" s="5"/>
      <c r="O15" s="16" t="s">
        <v>19</v>
      </c>
      <c r="P15" s="5">
        <v>1312</v>
      </c>
      <c r="Q15" s="16">
        <v>1083</v>
      </c>
      <c r="R15" s="5">
        <v>815</v>
      </c>
      <c r="S15" s="23">
        <f t="shared" si="3"/>
        <v>0.8254573170731707</v>
      </c>
      <c r="T15" s="29">
        <f t="shared" si="4"/>
        <v>0.6211890243902439</v>
      </c>
      <c r="U15" s="24">
        <f t="shared" si="5"/>
        <v>0.752539242843952</v>
      </c>
    </row>
    <row r="16" spans="2:21" ht="12.75">
      <c r="B16" s="20"/>
      <c r="C16" s="6"/>
      <c r="D16" s="17" t="s">
        <v>21</v>
      </c>
      <c r="E16" s="6">
        <v>1401</v>
      </c>
      <c r="F16" s="17">
        <v>843</v>
      </c>
      <c r="G16" s="6">
        <v>446</v>
      </c>
      <c r="H16" s="25">
        <f t="shared" si="0"/>
        <v>0.6017130620985011</v>
      </c>
      <c r="I16" s="30">
        <f t="shared" si="1"/>
        <v>0.31834403997144894</v>
      </c>
      <c r="J16" s="30">
        <f t="shared" si="2"/>
        <v>0.5290628706998813</v>
      </c>
      <c r="M16" s="5"/>
      <c r="N16" s="6"/>
      <c r="O16" s="17" t="s">
        <v>21</v>
      </c>
      <c r="P16" s="6">
        <v>1125</v>
      </c>
      <c r="Q16" s="17">
        <v>779</v>
      </c>
      <c r="R16" s="6">
        <v>446</v>
      </c>
      <c r="S16" s="25">
        <f t="shared" si="3"/>
        <v>0.6924444444444444</v>
      </c>
      <c r="T16" s="30">
        <f t="shared" si="4"/>
        <v>0.39644444444444443</v>
      </c>
      <c r="U16" s="26">
        <f t="shared" si="5"/>
        <v>0.5725288831835686</v>
      </c>
    </row>
    <row r="17" spans="2:21" ht="12.75">
      <c r="B17" s="20"/>
      <c r="C17" s="5" t="s">
        <v>6</v>
      </c>
      <c r="D17" s="16" t="s">
        <v>17</v>
      </c>
      <c r="E17" s="5">
        <v>766</v>
      </c>
      <c r="F17" s="16">
        <v>633</v>
      </c>
      <c r="G17" s="5">
        <v>448</v>
      </c>
      <c r="H17" s="23">
        <f t="shared" si="0"/>
        <v>0.8263707571801566</v>
      </c>
      <c r="I17" s="29">
        <f t="shared" si="1"/>
        <v>0.5848563968668408</v>
      </c>
      <c r="J17" s="29">
        <f t="shared" si="2"/>
        <v>0.707740916271722</v>
      </c>
      <c r="M17" s="5"/>
      <c r="N17" s="5" t="s">
        <v>6</v>
      </c>
      <c r="O17" s="16" t="s">
        <v>17</v>
      </c>
      <c r="P17" s="5">
        <v>717</v>
      </c>
      <c r="Q17" s="16">
        <v>608</v>
      </c>
      <c r="R17" s="5">
        <v>448</v>
      </c>
      <c r="S17" s="23">
        <f t="shared" si="3"/>
        <v>0.8479776847977685</v>
      </c>
      <c r="T17" s="29">
        <f t="shared" si="4"/>
        <v>0.6248256624825662</v>
      </c>
      <c r="U17" s="24">
        <f t="shared" si="5"/>
        <v>0.7368421052631579</v>
      </c>
    </row>
    <row r="18" spans="2:21" ht="12.75">
      <c r="B18" s="20"/>
      <c r="C18" s="5"/>
      <c r="D18" s="16" t="s">
        <v>19</v>
      </c>
      <c r="E18" s="5">
        <v>5026</v>
      </c>
      <c r="F18" s="16">
        <v>4126</v>
      </c>
      <c r="G18" s="5">
        <v>2818</v>
      </c>
      <c r="H18" s="23">
        <f t="shared" si="0"/>
        <v>0.8209311579785118</v>
      </c>
      <c r="I18" s="29">
        <f t="shared" si="1"/>
        <v>0.5606844409072821</v>
      </c>
      <c r="J18" s="29">
        <f t="shared" si="2"/>
        <v>0.6829859428017451</v>
      </c>
      <c r="M18" s="5"/>
      <c r="N18" s="5"/>
      <c r="O18" s="16" t="s">
        <v>19</v>
      </c>
      <c r="P18" s="5">
        <v>4748</v>
      </c>
      <c r="Q18" s="16">
        <v>4020</v>
      </c>
      <c r="R18" s="5">
        <v>2818</v>
      </c>
      <c r="S18" s="23">
        <f t="shared" si="3"/>
        <v>0.8466722830665543</v>
      </c>
      <c r="T18" s="29">
        <f t="shared" si="4"/>
        <v>0.5935130581297389</v>
      </c>
      <c r="U18" s="24">
        <f t="shared" si="5"/>
        <v>0.7009950248756219</v>
      </c>
    </row>
    <row r="19" spans="2:21" ht="12.75">
      <c r="B19" s="20"/>
      <c r="C19" s="5"/>
      <c r="D19" s="16" t="s">
        <v>21</v>
      </c>
      <c r="E19" s="5">
        <v>6500</v>
      </c>
      <c r="F19" s="16">
        <v>4909</v>
      </c>
      <c r="G19" s="5">
        <v>2625</v>
      </c>
      <c r="H19" s="23">
        <f t="shared" si="0"/>
        <v>0.7552307692307693</v>
      </c>
      <c r="I19" s="29">
        <f t="shared" si="1"/>
        <v>0.40384615384615385</v>
      </c>
      <c r="J19" s="29">
        <f t="shared" si="2"/>
        <v>0.5347321246689754</v>
      </c>
      <c r="M19" s="5"/>
      <c r="N19" s="5"/>
      <c r="O19" s="16" t="s">
        <v>21</v>
      </c>
      <c r="P19" s="5">
        <v>5628</v>
      </c>
      <c r="Q19" s="16">
        <v>4603</v>
      </c>
      <c r="R19" s="5">
        <v>2625</v>
      </c>
      <c r="S19" s="23">
        <f t="shared" si="3"/>
        <v>0.8178749111584932</v>
      </c>
      <c r="T19" s="29">
        <f t="shared" si="4"/>
        <v>0.4664179104477612</v>
      </c>
      <c r="U19" s="24">
        <f t="shared" si="5"/>
        <v>0.570280252009559</v>
      </c>
    </row>
    <row r="20" spans="2:21" ht="12.75">
      <c r="B20" s="20"/>
      <c r="C20" s="4" t="s">
        <v>7</v>
      </c>
      <c r="D20" s="15" t="s">
        <v>17</v>
      </c>
      <c r="E20" s="4">
        <v>2080</v>
      </c>
      <c r="F20" s="15">
        <v>1573</v>
      </c>
      <c r="G20" s="4">
        <v>925</v>
      </c>
      <c r="H20" s="21">
        <f t="shared" si="0"/>
        <v>0.75625</v>
      </c>
      <c r="I20" s="28">
        <f t="shared" si="1"/>
        <v>0.44471153846153844</v>
      </c>
      <c r="J20" s="28">
        <f t="shared" si="2"/>
        <v>0.5880483153210426</v>
      </c>
      <c r="M20" s="5"/>
      <c r="N20" s="4" t="s">
        <v>7</v>
      </c>
      <c r="O20" s="15" t="s">
        <v>17</v>
      </c>
      <c r="P20" s="4">
        <v>1892</v>
      </c>
      <c r="Q20" s="15">
        <v>1445</v>
      </c>
      <c r="R20" s="4">
        <v>925</v>
      </c>
      <c r="S20" s="21">
        <f t="shared" si="3"/>
        <v>0.7637420718816068</v>
      </c>
      <c r="T20" s="28">
        <f t="shared" si="4"/>
        <v>0.48890063424947144</v>
      </c>
      <c r="U20" s="22">
        <f t="shared" si="5"/>
        <v>0.6401384083044983</v>
      </c>
    </row>
    <row r="21" spans="2:21" ht="12.75">
      <c r="B21" s="20"/>
      <c r="C21" s="5"/>
      <c r="D21" s="16" t="s">
        <v>19</v>
      </c>
      <c r="E21" s="5">
        <v>6154</v>
      </c>
      <c r="F21" s="16">
        <v>4625</v>
      </c>
      <c r="G21" s="5">
        <v>3014</v>
      </c>
      <c r="H21" s="23">
        <f t="shared" si="0"/>
        <v>0.7515437114072148</v>
      </c>
      <c r="I21" s="29">
        <f t="shared" si="1"/>
        <v>0.48976275593110175</v>
      </c>
      <c r="J21" s="29">
        <f t="shared" si="2"/>
        <v>0.6516756756756756</v>
      </c>
      <c r="M21" s="5"/>
      <c r="N21" s="5"/>
      <c r="O21" s="16" t="s">
        <v>19</v>
      </c>
      <c r="P21" s="5">
        <v>5671</v>
      </c>
      <c r="Q21" s="16">
        <v>4441</v>
      </c>
      <c r="R21" s="5">
        <v>3014</v>
      </c>
      <c r="S21" s="23">
        <f t="shared" si="3"/>
        <v>0.7831070357961559</v>
      </c>
      <c r="T21" s="29">
        <f t="shared" si="4"/>
        <v>0.5314759301710457</v>
      </c>
      <c r="U21" s="24">
        <f t="shared" si="5"/>
        <v>0.6786759738797569</v>
      </c>
    </row>
    <row r="22" spans="2:21" ht="12.75">
      <c r="B22" s="20"/>
      <c r="C22" s="6"/>
      <c r="D22" s="17" t="s">
        <v>21</v>
      </c>
      <c r="E22" s="6">
        <v>7655</v>
      </c>
      <c r="F22" s="17">
        <v>5085</v>
      </c>
      <c r="G22" s="6">
        <v>2832</v>
      </c>
      <c r="H22" s="25">
        <f t="shared" si="0"/>
        <v>0.6642717178314826</v>
      </c>
      <c r="I22" s="30">
        <f t="shared" si="1"/>
        <v>0.3699542782495101</v>
      </c>
      <c r="J22" s="30">
        <f t="shared" si="2"/>
        <v>0.5569321533923304</v>
      </c>
      <c r="M22" s="5"/>
      <c r="N22" s="6"/>
      <c r="O22" s="17" t="s">
        <v>21</v>
      </c>
      <c r="P22" s="6">
        <v>6437</v>
      </c>
      <c r="Q22" s="17">
        <v>4730</v>
      </c>
      <c r="R22" s="6">
        <v>2832</v>
      </c>
      <c r="S22" s="25">
        <f t="shared" si="3"/>
        <v>0.7348143545129718</v>
      </c>
      <c r="T22" s="30">
        <f t="shared" si="4"/>
        <v>0.4399565014758428</v>
      </c>
      <c r="U22" s="26">
        <f t="shared" si="5"/>
        <v>0.5987315010570825</v>
      </c>
    </row>
    <row r="23" spans="2:21" ht="12.75">
      <c r="B23" s="20"/>
      <c r="C23" s="5" t="s">
        <v>8</v>
      </c>
      <c r="D23" s="16" t="s">
        <v>17</v>
      </c>
      <c r="E23" s="5">
        <v>2392</v>
      </c>
      <c r="F23" s="16">
        <v>1884</v>
      </c>
      <c r="G23" s="5">
        <v>1279</v>
      </c>
      <c r="H23" s="23">
        <f t="shared" si="0"/>
        <v>0.7876254180602007</v>
      </c>
      <c r="I23" s="29">
        <f t="shared" si="1"/>
        <v>0.5346989966555183</v>
      </c>
      <c r="J23" s="29">
        <f t="shared" si="2"/>
        <v>0.6788747346072187</v>
      </c>
      <c r="M23" s="5"/>
      <c r="N23" s="5" t="s">
        <v>8</v>
      </c>
      <c r="O23" s="16" t="s">
        <v>17</v>
      </c>
      <c r="P23" s="5">
        <v>2169</v>
      </c>
      <c r="Q23" s="16">
        <v>1734</v>
      </c>
      <c r="R23" s="5">
        <v>1279</v>
      </c>
      <c r="S23" s="23">
        <f t="shared" si="3"/>
        <v>0.7994467496542186</v>
      </c>
      <c r="T23" s="29">
        <f t="shared" si="4"/>
        <v>0.5896726602120793</v>
      </c>
      <c r="U23" s="24">
        <f t="shared" si="5"/>
        <v>0.73760092272203</v>
      </c>
    </row>
    <row r="24" spans="2:21" ht="12.75">
      <c r="B24" s="20"/>
      <c r="C24" s="5"/>
      <c r="D24" s="16" t="s">
        <v>19</v>
      </c>
      <c r="E24" s="5">
        <v>8577</v>
      </c>
      <c r="F24" s="16">
        <v>6646</v>
      </c>
      <c r="G24" s="5">
        <v>4630</v>
      </c>
      <c r="H24" s="23">
        <f t="shared" si="0"/>
        <v>0.7748630057129533</v>
      </c>
      <c r="I24" s="29">
        <f t="shared" si="1"/>
        <v>0.5398157864055031</v>
      </c>
      <c r="J24" s="29">
        <f t="shared" si="2"/>
        <v>0.6966596448991875</v>
      </c>
      <c r="M24" s="5"/>
      <c r="N24" s="5"/>
      <c r="O24" s="16" t="s">
        <v>19</v>
      </c>
      <c r="P24" s="5">
        <v>8009</v>
      </c>
      <c r="Q24" s="16">
        <v>6419</v>
      </c>
      <c r="R24" s="5">
        <v>4630</v>
      </c>
      <c r="S24" s="23">
        <f t="shared" si="3"/>
        <v>0.801473342489699</v>
      </c>
      <c r="T24" s="29">
        <f t="shared" si="4"/>
        <v>0.5780996379073542</v>
      </c>
      <c r="U24" s="24">
        <f t="shared" si="5"/>
        <v>0.7212961520486058</v>
      </c>
    </row>
    <row r="25" spans="2:21" ht="12.75">
      <c r="B25" s="20"/>
      <c r="C25" s="5"/>
      <c r="D25" s="16" t="s">
        <v>21</v>
      </c>
      <c r="E25" s="5">
        <v>6525</v>
      </c>
      <c r="F25" s="16">
        <v>4266</v>
      </c>
      <c r="G25" s="5">
        <v>1860</v>
      </c>
      <c r="H25" s="23">
        <f t="shared" si="0"/>
        <v>0.6537931034482759</v>
      </c>
      <c r="I25" s="29">
        <f t="shared" si="1"/>
        <v>0.2850574712643678</v>
      </c>
      <c r="J25" s="29">
        <f t="shared" si="2"/>
        <v>0.4360056258790436</v>
      </c>
      <c r="M25" s="5"/>
      <c r="N25" s="5"/>
      <c r="O25" s="16" t="s">
        <v>21</v>
      </c>
      <c r="P25" s="5">
        <v>5500</v>
      </c>
      <c r="Q25" s="16">
        <v>3946</v>
      </c>
      <c r="R25" s="5">
        <v>1860</v>
      </c>
      <c r="S25" s="23">
        <f t="shared" si="3"/>
        <v>0.7174545454545455</v>
      </c>
      <c r="T25" s="29">
        <f t="shared" si="4"/>
        <v>0.3381818181818182</v>
      </c>
      <c r="U25" s="24">
        <f t="shared" si="5"/>
        <v>0.47136340598074</v>
      </c>
    </row>
    <row r="26" spans="2:21" ht="12.75">
      <c r="B26" s="9" t="s">
        <v>9</v>
      </c>
      <c r="C26" s="4" t="s">
        <v>2</v>
      </c>
      <c r="D26" s="15" t="s">
        <v>17</v>
      </c>
      <c r="E26" s="4">
        <v>19451</v>
      </c>
      <c r="F26" s="15">
        <v>14640</v>
      </c>
      <c r="G26" s="4">
        <v>11083</v>
      </c>
      <c r="H26" s="21">
        <f t="shared" si="0"/>
        <v>0.752660531592206</v>
      </c>
      <c r="I26" s="28">
        <f t="shared" si="1"/>
        <v>0.5697907562593183</v>
      </c>
      <c r="J26" s="28">
        <f t="shared" si="2"/>
        <v>0.757035519125683</v>
      </c>
      <c r="M26" s="4" t="s">
        <v>9</v>
      </c>
      <c r="N26" s="4" t="s">
        <v>2</v>
      </c>
      <c r="O26" s="15" t="s">
        <v>17</v>
      </c>
      <c r="P26" s="4">
        <v>16562</v>
      </c>
      <c r="Q26" s="15">
        <v>14155</v>
      </c>
      <c r="R26" s="4">
        <v>11083</v>
      </c>
      <c r="S26" s="21">
        <f t="shared" si="3"/>
        <v>0.8546673107112668</v>
      </c>
      <c r="T26" s="28">
        <f t="shared" si="4"/>
        <v>0.6691824658857626</v>
      </c>
      <c r="U26" s="22">
        <f t="shared" si="5"/>
        <v>0.7829742140586365</v>
      </c>
    </row>
    <row r="27" spans="2:21" ht="12.75">
      <c r="B27" s="20"/>
      <c r="C27" s="5"/>
      <c r="D27" s="16" t="s">
        <v>19</v>
      </c>
      <c r="E27" s="5">
        <v>157747</v>
      </c>
      <c r="F27" s="16">
        <v>126612</v>
      </c>
      <c r="G27" s="5">
        <v>92527</v>
      </c>
      <c r="H27" s="23">
        <f t="shared" si="0"/>
        <v>0.8026269913215466</v>
      </c>
      <c r="I27" s="29">
        <f t="shared" si="1"/>
        <v>0.5865531515654815</v>
      </c>
      <c r="J27" s="29">
        <f t="shared" si="2"/>
        <v>0.730791710106467</v>
      </c>
      <c r="M27" s="5"/>
      <c r="N27" s="5"/>
      <c r="O27" s="16" t="s">
        <v>19</v>
      </c>
      <c r="P27" s="5">
        <v>144812</v>
      </c>
      <c r="Q27" s="16">
        <v>123145</v>
      </c>
      <c r="R27" s="5">
        <v>92527</v>
      </c>
      <c r="S27" s="23">
        <f t="shared" si="3"/>
        <v>0.8503784216777616</v>
      </c>
      <c r="T27" s="29">
        <f t="shared" si="4"/>
        <v>0.6389456674861199</v>
      </c>
      <c r="U27" s="24">
        <f t="shared" si="5"/>
        <v>0.7513662755288482</v>
      </c>
    </row>
    <row r="28" spans="2:21" ht="12.75">
      <c r="B28" s="20"/>
      <c r="C28" s="5"/>
      <c r="D28" s="16" t="s">
        <v>21</v>
      </c>
      <c r="E28" s="5">
        <v>123704</v>
      </c>
      <c r="F28" s="16">
        <v>78418</v>
      </c>
      <c r="G28" s="5">
        <v>37791</v>
      </c>
      <c r="H28" s="23">
        <f t="shared" si="0"/>
        <v>0.6339164457091121</v>
      </c>
      <c r="I28" s="29">
        <f t="shared" si="1"/>
        <v>0.3054953760589795</v>
      </c>
      <c r="J28" s="29">
        <f t="shared" si="2"/>
        <v>0.4819174169195848</v>
      </c>
      <c r="M28" s="5"/>
      <c r="N28" s="5"/>
      <c r="O28" s="16" t="s">
        <v>21</v>
      </c>
      <c r="P28" s="5">
        <v>100938</v>
      </c>
      <c r="Q28" s="16">
        <v>74188</v>
      </c>
      <c r="R28" s="5">
        <v>37791</v>
      </c>
      <c r="S28" s="23">
        <f t="shared" si="3"/>
        <v>0.7349858328875151</v>
      </c>
      <c r="T28" s="29">
        <f t="shared" si="4"/>
        <v>0.3743981453961838</v>
      </c>
      <c r="U28" s="24">
        <f t="shared" si="5"/>
        <v>0.5093950504124656</v>
      </c>
    </row>
    <row r="29" spans="2:21" ht="12.75">
      <c r="B29" s="20"/>
      <c r="C29" s="4" t="s">
        <v>3</v>
      </c>
      <c r="D29" s="15" t="s">
        <v>17</v>
      </c>
      <c r="E29" s="4">
        <v>711</v>
      </c>
      <c r="F29" s="15">
        <v>553</v>
      </c>
      <c r="G29" s="4">
        <v>411</v>
      </c>
      <c r="H29" s="21">
        <f t="shared" si="0"/>
        <v>0.7777777777777778</v>
      </c>
      <c r="I29" s="28">
        <f t="shared" si="1"/>
        <v>0.5780590717299579</v>
      </c>
      <c r="J29" s="28">
        <f t="shared" si="2"/>
        <v>0.7432188065099458</v>
      </c>
      <c r="M29" s="5"/>
      <c r="N29" s="4" t="s">
        <v>3</v>
      </c>
      <c r="O29" s="15" t="s">
        <v>17</v>
      </c>
      <c r="P29" s="4">
        <v>636</v>
      </c>
      <c r="Q29" s="15">
        <v>517</v>
      </c>
      <c r="R29" s="4">
        <v>411</v>
      </c>
      <c r="S29" s="21">
        <f t="shared" si="3"/>
        <v>0.8128930817610063</v>
      </c>
      <c r="T29" s="28">
        <f t="shared" si="4"/>
        <v>0.6462264150943396</v>
      </c>
      <c r="U29" s="22">
        <f t="shared" si="5"/>
        <v>0.7949709864603481</v>
      </c>
    </row>
    <row r="30" spans="2:21" ht="12.75">
      <c r="B30" s="20"/>
      <c r="C30" s="5"/>
      <c r="D30" s="16" t="s">
        <v>19</v>
      </c>
      <c r="E30" s="5">
        <v>2949</v>
      </c>
      <c r="F30" s="16">
        <v>2482</v>
      </c>
      <c r="G30" s="5">
        <v>1944</v>
      </c>
      <c r="H30" s="23">
        <f t="shared" si="0"/>
        <v>0.8416412343167176</v>
      </c>
      <c r="I30" s="29">
        <f t="shared" si="1"/>
        <v>0.659206510681587</v>
      </c>
      <c r="J30" s="29">
        <f t="shared" si="2"/>
        <v>0.7832393231265109</v>
      </c>
      <c r="M30" s="5"/>
      <c r="N30" s="5"/>
      <c r="O30" s="16" t="s">
        <v>19</v>
      </c>
      <c r="P30" s="5">
        <v>2848</v>
      </c>
      <c r="Q30" s="16">
        <v>2442</v>
      </c>
      <c r="R30" s="5">
        <v>1944</v>
      </c>
      <c r="S30" s="23">
        <f t="shared" si="3"/>
        <v>0.8574438202247191</v>
      </c>
      <c r="T30" s="29">
        <f t="shared" si="4"/>
        <v>0.6825842696629213</v>
      </c>
      <c r="U30" s="24">
        <f t="shared" si="5"/>
        <v>0.7960687960687961</v>
      </c>
    </row>
    <row r="31" spans="2:21" ht="12.75">
      <c r="B31" s="20"/>
      <c r="C31" s="6"/>
      <c r="D31" s="17" t="s">
        <v>21</v>
      </c>
      <c r="E31" s="6">
        <v>1968</v>
      </c>
      <c r="F31" s="17">
        <v>1367</v>
      </c>
      <c r="G31" s="6">
        <v>788</v>
      </c>
      <c r="H31" s="25">
        <f t="shared" si="0"/>
        <v>0.6946138211382114</v>
      </c>
      <c r="I31" s="30">
        <f t="shared" si="1"/>
        <v>0.40040650406504064</v>
      </c>
      <c r="J31" s="30">
        <f t="shared" si="2"/>
        <v>0.576444769568398</v>
      </c>
      <c r="M31" s="5"/>
      <c r="N31" s="6"/>
      <c r="O31" s="17" t="s">
        <v>21</v>
      </c>
      <c r="P31" s="6">
        <v>1790</v>
      </c>
      <c r="Q31" s="17">
        <v>1330</v>
      </c>
      <c r="R31" s="6">
        <v>788</v>
      </c>
      <c r="S31" s="25">
        <f t="shared" si="3"/>
        <v>0.7430167597765364</v>
      </c>
      <c r="T31" s="30">
        <f t="shared" si="4"/>
        <v>0.4402234636871508</v>
      </c>
      <c r="U31" s="26">
        <f t="shared" si="5"/>
        <v>0.5924812030075188</v>
      </c>
    </row>
    <row r="32" spans="2:21" ht="12.75">
      <c r="B32" s="20"/>
      <c r="C32" s="5" t="s">
        <v>4</v>
      </c>
      <c r="D32" s="16" t="s">
        <v>17</v>
      </c>
      <c r="E32" s="5">
        <v>3626</v>
      </c>
      <c r="F32" s="16">
        <v>2930</v>
      </c>
      <c r="G32" s="5">
        <v>2195</v>
      </c>
      <c r="H32" s="23">
        <f t="shared" si="0"/>
        <v>0.8080529509100938</v>
      </c>
      <c r="I32" s="29">
        <f t="shared" si="1"/>
        <v>0.605350248207391</v>
      </c>
      <c r="J32" s="29">
        <f t="shared" si="2"/>
        <v>0.7491467576791809</v>
      </c>
      <c r="M32" s="5"/>
      <c r="N32" s="5" t="s">
        <v>4</v>
      </c>
      <c r="O32" s="16" t="s">
        <v>17</v>
      </c>
      <c r="P32" s="5">
        <v>3401</v>
      </c>
      <c r="Q32" s="16">
        <v>2837</v>
      </c>
      <c r="R32" s="5">
        <v>2195</v>
      </c>
      <c r="S32" s="23">
        <f t="shared" si="3"/>
        <v>0.8341664216406939</v>
      </c>
      <c r="T32" s="29">
        <f t="shared" si="4"/>
        <v>0.6453984122316966</v>
      </c>
      <c r="U32" s="24">
        <f t="shared" si="5"/>
        <v>0.773704617553754</v>
      </c>
    </row>
    <row r="33" spans="2:21" ht="12.75">
      <c r="B33" s="20"/>
      <c r="C33" s="5"/>
      <c r="D33" s="16" t="s">
        <v>19</v>
      </c>
      <c r="E33" s="5">
        <v>19927</v>
      </c>
      <c r="F33" s="16">
        <v>16604</v>
      </c>
      <c r="G33" s="5">
        <v>12227</v>
      </c>
      <c r="H33" s="23">
        <f t="shared" si="0"/>
        <v>0.8332413308576303</v>
      </c>
      <c r="I33" s="29">
        <f t="shared" si="1"/>
        <v>0.6135896020474733</v>
      </c>
      <c r="J33" s="29">
        <f t="shared" si="2"/>
        <v>0.7363888219706095</v>
      </c>
      <c r="M33" s="5"/>
      <c r="N33" s="5"/>
      <c r="O33" s="16" t="s">
        <v>19</v>
      </c>
      <c r="P33" s="5">
        <v>19284</v>
      </c>
      <c r="Q33" s="16">
        <v>16456</v>
      </c>
      <c r="R33" s="5">
        <v>12227</v>
      </c>
      <c r="S33" s="23">
        <f t="shared" si="3"/>
        <v>0.8533499274009542</v>
      </c>
      <c r="T33" s="29">
        <f t="shared" si="4"/>
        <v>0.6340489524994815</v>
      </c>
      <c r="U33" s="24">
        <f t="shared" si="5"/>
        <v>0.7430116674769082</v>
      </c>
    </row>
    <row r="34" spans="2:21" ht="12.75">
      <c r="B34" s="20"/>
      <c r="C34" s="5"/>
      <c r="D34" s="16" t="s">
        <v>21</v>
      </c>
      <c r="E34" s="5">
        <v>9964</v>
      </c>
      <c r="F34" s="16">
        <v>7056</v>
      </c>
      <c r="G34" s="5">
        <v>3461</v>
      </c>
      <c r="H34" s="23">
        <f t="shared" si="0"/>
        <v>0.7081493376154155</v>
      </c>
      <c r="I34" s="29">
        <f t="shared" si="1"/>
        <v>0.34735046166198313</v>
      </c>
      <c r="J34" s="29">
        <f t="shared" si="2"/>
        <v>0.4905045351473923</v>
      </c>
      <c r="M34" s="5"/>
      <c r="N34" s="5"/>
      <c r="O34" s="16" t="s">
        <v>21</v>
      </c>
      <c r="P34" s="5">
        <v>9007</v>
      </c>
      <c r="Q34" s="16">
        <v>6820</v>
      </c>
      <c r="R34" s="5">
        <v>3461</v>
      </c>
      <c r="S34" s="23">
        <f t="shared" si="3"/>
        <v>0.7571888531142444</v>
      </c>
      <c r="T34" s="29">
        <f t="shared" si="4"/>
        <v>0.3842566892417009</v>
      </c>
      <c r="U34" s="24">
        <f t="shared" si="5"/>
        <v>0.5074780058651026</v>
      </c>
    </row>
    <row r="35" spans="2:21" ht="12.75">
      <c r="B35" s="20"/>
      <c r="C35" s="4" t="s">
        <v>5</v>
      </c>
      <c r="D35" s="15" t="s">
        <v>17</v>
      </c>
      <c r="E35" s="4">
        <v>348</v>
      </c>
      <c r="F35" s="15">
        <v>270</v>
      </c>
      <c r="G35" s="4">
        <v>192</v>
      </c>
      <c r="H35" s="21">
        <f t="shared" si="0"/>
        <v>0.7758620689655172</v>
      </c>
      <c r="I35" s="28">
        <f t="shared" si="1"/>
        <v>0.5517241379310345</v>
      </c>
      <c r="J35" s="28">
        <f t="shared" si="2"/>
        <v>0.7111111111111111</v>
      </c>
      <c r="M35" s="5"/>
      <c r="N35" s="4" t="s">
        <v>5</v>
      </c>
      <c r="O35" s="15" t="s">
        <v>17</v>
      </c>
      <c r="P35" s="4">
        <v>312</v>
      </c>
      <c r="Q35" s="15">
        <v>264</v>
      </c>
      <c r="R35" s="4">
        <v>192</v>
      </c>
      <c r="S35" s="21">
        <f t="shared" si="3"/>
        <v>0.8461538461538461</v>
      </c>
      <c r="T35" s="28">
        <f t="shared" si="4"/>
        <v>0.6153846153846154</v>
      </c>
      <c r="U35" s="22">
        <f t="shared" si="5"/>
        <v>0.7272727272727273</v>
      </c>
    </row>
    <row r="36" spans="2:21" ht="12.75">
      <c r="B36" s="20"/>
      <c r="C36" s="5"/>
      <c r="D36" s="16" t="s">
        <v>19</v>
      </c>
      <c r="E36" s="5">
        <v>1811</v>
      </c>
      <c r="F36" s="16">
        <v>1550</v>
      </c>
      <c r="G36" s="5">
        <v>1224</v>
      </c>
      <c r="H36" s="23">
        <f t="shared" si="0"/>
        <v>0.8558807288790723</v>
      </c>
      <c r="I36" s="29">
        <f t="shared" si="1"/>
        <v>0.6758696852567642</v>
      </c>
      <c r="J36" s="29">
        <f t="shared" si="2"/>
        <v>0.7896774193548387</v>
      </c>
      <c r="M36" s="5"/>
      <c r="N36" s="5"/>
      <c r="O36" s="16" t="s">
        <v>19</v>
      </c>
      <c r="P36" s="5">
        <v>1740</v>
      </c>
      <c r="Q36" s="16">
        <v>1528</v>
      </c>
      <c r="R36" s="5">
        <v>1224</v>
      </c>
      <c r="S36" s="23">
        <f t="shared" si="3"/>
        <v>0.8781609195402299</v>
      </c>
      <c r="T36" s="29">
        <f t="shared" si="4"/>
        <v>0.7034482758620689</v>
      </c>
      <c r="U36" s="24">
        <f t="shared" si="5"/>
        <v>0.8010471204188482</v>
      </c>
    </row>
    <row r="37" spans="2:21" ht="12.75">
      <c r="B37" s="20"/>
      <c r="C37" s="6"/>
      <c r="D37" s="17" t="s">
        <v>21</v>
      </c>
      <c r="E37" s="6">
        <v>1184</v>
      </c>
      <c r="F37" s="17">
        <v>832</v>
      </c>
      <c r="G37" s="6">
        <v>454</v>
      </c>
      <c r="H37" s="25">
        <f aca="true" t="shared" si="6" ref="H37:H68">F37/E37</f>
        <v>0.7027027027027027</v>
      </c>
      <c r="I37" s="30">
        <f aca="true" t="shared" si="7" ref="I37:I68">G37/E37</f>
        <v>0.38344594594594594</v>
      </c>
      <c r="J37" s="30">
        <f aca="true" t="shared" si="8" ref="J37:J68">G37/F37</f>
        <v>0.5456730769230769</v>
      </c>
      <c r="M37" s="5"/>
      <c r="N37" s="6"/>
      <c r="O37" s="17" t="s">
        <v>21</v>
      </c>
      <c r="P37" s="6">
        <v>1008</v>
      </c>
      <c r="Q37" s="17">
        <v>783</v>
      </c>
      <c r="R37" s="6">
        <v>454</v>
      </c>
      <c r="S37" s="25">
        <f aca="true" t="shared" si="9" ref="S37:S68">Q37/P37</f>
        <v>0.7767857142857143</v>
      </c>
      <c r="T37" s="30">
        <f aca="true" t="shared" si="10" ref="T37:T68">R37/P37</f>
        <v>0.4503968253968254</v>
      </c>
      <c r="U37" s="26">
        <f aca="true" t="shared" si="11" ref="U37:U68">R37/Q37</f>
        <v>0.5798212005108557</v>
      </c>
    </row>
    <row r="38" spans="2:21" ht="12.75">
      <c r="B38" s="20"/>
      <c r="C38" s="5" t="s">
        <v>6</v>
      </c>
      <c r="D38" s="16" t="s">
        <v>17</v>
      </c>
      <c r="E38" s="5">
        <v>1633</v>
      </c>
      <c r="F38" s="16">
        <v>1264</v>
      </c>
      <c r="G38" s="5">
        <v>1036</v>
      </c>
      <c r="H38" s="23">
        <f t="shared" si="6"/>
        <v>0.7740355174525413</v>
      </c>
      <c r="I38" s="29">
        <f t="shared" si="7"/>
        <v>0.6344151867728107</v>
      </c>
      <c r="J38" s="29">
        <f t="shared" si="8"/>
        <v>0.819620253164557</v>
      </c>
      <c r="M38" s="5"/>
      <c r="N38" s="5" t="s">
        <v>6</v>
      </c>
      <c r="O38" s="16" t="s">
        <v>17</v>
      </c>
      <c r="P38" s="5">
        <v>1495</v>
      </c>
      <c r="Q38" s="16">
        <v>1223</v>
      </c>
      <c r="R38" s="5">
        <v>1036</v>
      </c>
      <c r="S38" s="23">
        <f t="shared" si="9"/>
        <v>0.8180602006688963</v>
      </c>
      <c r="T38" s="29">
        <f t="shared" si="10"/>
        <v>0.6929765886287625</v>
      </c>
      <c r="U38" s="24">
        <f t="shared" si="11"/>
        <v>0.8470973017170891</v>
      </c>
    </row>
    <row r="39" spans="2:21" ht="12.75">
      <c r="B39" s="20"/>
      <c r="C39" s="5"/>
      <c r="D39" s="16" t="s">
        <v>19</v>
      </c>
      <c r="E39" s="5">
        <v>6460</v>
      </c>
      <c r="F39" s="16">
        <v>5348</v>
      </c>
      <c r="G39" s="5">
        <v>3969</v>
      </c>
      <c r="H39" s="23">
        <f t="shared" si="6"/>
        <v>0.8278637770897833</v>
      </c>
      <c r="I39" s="29">
        <f t="shared" si="7"/>
        <v>0.6143962848297214</v>
      </c>
      <c r="J39" s="29">
        <f t="shared" si="8"/>
        <v>0.7421465968586387</v>
      </c>
      <c r="K39" s="16" t="s">
        <v>0</v>
      </c>
      <c r="L39" s="16" t="s">
        <v>0</v>
      </c>
      <c r="M39" s="5"/>
      <c r="N39" s="5"/>
      <c r="O39" s="16" t="s">
        <v>19</v>
      </c>
      <c r="P39" s="5">
        <v>6110</v>
      </c>
      <c r="Q39" s="16">
        <v>5268</v>
      </c>
      <c r="R39" s="5">
        <v>3969</v>
      </c>
      <c r="S39" s="23">
        <f t="shared" si="9"/>
        <v>0.8621931260229132</v>
      </c>
      <c r="T39" s="29">
        <f t="shared" si="10"/>
        <v>0.6495908346972177</v>
      </c>
      <c r="U39" s="24">
        <f t="shared" si="11"/>
        <v>0.7534168564920274</v>
      </c>
    </row>
    <row r="40" spans="2:21" ht="12.75">
      <c r="B40" s="20"/>
      <c r="C40" s="5"/>
      <c r="D40" s="16" t="s">
        <v>21</v>
      </c>
      <c r="E40" s="5">
        <v>6208</v>
      </c>
      <c r="F40" s="16">
        <v>4674</v>
      </c>
      <c r="G40" s="5">
        <v>2571</v>
      </c>
      <c r="H40" s="23">
        <f t="shared" si="6"/>
        <v>0.7528994845360825</v>
      </c>
      <c r="I40" s="29">
        <f t="shared" si="7"/>
        <v>0.41414304123711343</v>
      </c>
      <c r="J40" s="29">
        <f t="shared" si="8"/>
        <v>0.5500641848523748</v>
      </c>
      <c r="M40" s="5"/>
      <c r="N40" s="5"/>
      <c r="O40" s="16" t="s">
        <v>21</v>
      </c>
      <c r="P40" s="5">
        <v>5624</v>
      </c>
      <c r="Q40" s="16">
        <v>4603</v>
      </c>
      <c r="R40" s="5">
        <v>2571</v>
      </c>
      <c r="S40" s="23">
        <f t="shared" si="9"/>
        <v>0.8184566145092461</v>
      </c>
      <c r="T40" s="29">
        <f t="shared" si="10"/>
        <v>0.45714793741109533</v>
      </c>
      <c r="U40" s="24">
        <f t="shared" si="11"/>
        <v>0.5585487725396481</v>
      </c>
    </row>
    <row r="41" spans="2:21" ht="12.75">
      <c r="B41" s="20"/>
      <c r="C41" s="4" t="s">
        <v>7</v>
      </c>
      <c r="D41" s="15" t="s">
        <v>17</v>
      </c>
      <c r="E41" s="4">
        <v>2184</v>
      </c>
      <c r="F41" s="15">
        <v>1661</v>
      </c>
      <c r="G41" s="4">
        <v>1197</v>
      </c>
      <c r="H41" s="21">
        <f t="shared" si="6"/>
        <v>0.7605311355311355</v>
      </c>
      <c r="I41" s="28">
        <f t="shared" si="7"/>
        <v>0.5480769230769231</v>
      </c>
      <c r="J41" s="28">
        <f t="shared" si="8"/>
        <v>0.7206502107164359</v>
      </c>
      <c r="M41" s="5"/>
      <c r="N41" s="4" t="s">
        <v>7</v>
      </c>
      <c r="O41" s="15" t="s">
        <v>17</v>
      </c>
      <c r="P41" s="4">
        <v>1956</v>
      </c>
      <c r="Q41" s="15">
        <v>1565</v>
      </c>
      <c r="R41" s="4">
        <v>1197</v>
      </c>
      <c r="S41" s="21">
        <f t="shared" si="9"/>
        <v>0.8001022494887525</v>
      </c>
      <c r="T41" s="28">
        <f t="shared" si="10"/>
        <v>0.6119631901840491</v>
      </c>
      <c r="U41" s="22">
        <f t="shared" si="11"/>
        <v>0.7648562300319489</v>
      </c>
    </row>
    <row r="42" spans="2:21" ht="12.75">
      <c r="B42" s="20"/>
      <c r="C42" s="5"/>
      <c r="D42" s="16" t="s">
        <v>19</v>
      </c>
      <c r="E42" s="5">
        <v>7917</v>
      </c>
      <c r="F42" s="16">
        <v>6263</v>
      </c>
      <c r="G42" s="5">
        <v>4778</v>
      </c>
      <c r="H42" s="23">
        <f t="shared" si="6"/>
        <v>0.7910824807376532</v>
      </c>
      <c r="I42" s="29">
        <f t="shared" si="7"/>
        <v>0.6035114310976379</v>
      </c>
      <c r="J42" s="29">
        <f t="shared" si="8"/>
        <v>0.7628931821810634</v>
      </c>
      <c r="M42" s="5"/>
      <c r="N42" s="5"/>
      <c r="O42" s="16" t="s">
        <v>19</v>
      </c>
      <c r="P42" s="5">
        <v>7488</v>
      </c>
      <c r="Q42" s="16">
        <v>6157</v>
      </c>
      <c r="R42" s="5">
        <v>4778</v>
      </c>
      <c r="S42" s="23">
        <f t="shared" si="9"/>
        <v>0.8222489316239316</v>
      </c>
      <c r="T42" s="29">
        <f t="shared" si="10"/>
        <v>0.6380876068376068</v>
      </c>
      <c r="U42" s="24">
        <f t="shared" si="11"/>
        <v>0.7760272860159169</v>
      </c>
    </row>
    <row r="43" spans="2:21" ht="12.75">
      <c r="B43" s="20"/>
      <c r="C43" s="6"/>
      <c r="D43" s="17" t="s">
        <v>21</v>
      </c>
      <c r="E43" s="6">
        <v>6935</v>
      </c>
      <c r="F43" s="17">
        <v>4681</v>
      </c>
      <c r="G43" s="6">
        <v>2616</v>
      </c>
      <c r="H43" s="25">
        <f t="shared" si="6"/>
        <v>0.6749819754866618</v>
      </c>
      <c r="I43" s="30">
        <f t="shared" si="7"/>
        <v>0.3772170151405912</v>
      </c>
      <c r="J43" s="30">
        <f t="shared" si="8"/>
        <v>0.5588549455244606</v>
      </c>
      <c r="M43" s="5"/>
      <c r="N43" s="6"/>
      <c r="O43" s="17" t="s">
        <v>21</v>
      </c>
      <c r="P43" s="6">
        <v>6086</v>
      </c>
      <c r="Q43" s="17">
        <v>4558</v>
      </c>
      <c r="R43" s="6">
        <v>2616</v>
      </c>
      <c r="S43" s="25">
        <f t="shared" si="9"/>
        <v>0.7489319750246467</v>
      </c>
      <c r="T43" s="30">
        <f t="shared" si="10"/>
        <v>0.42983897469602367</v>
      </c>
      <c r="U43" s="26">
        <f t="shared" si="11"/>
        <v>0.5739359368143923</v>
      </c>
    </row>
    <row r="44" spans="2:21" ht="12.75">
      <c r="B44" s="20"/>
      <c r="C44" s="5" t="s">
        <v>8</v>
      </c>
      <c r="D44" s="16" t="s">
        <v>17</v>
      </c>
      <c r="E44" s="5">
        <v>4002</v>
      </c>
      <c r="F44" s="16">
        <v>3094</v>
      </c>
      <c r="G44" s="5">
        <v>2284</v>
      </c>
      <c r="H44" s="23">
        <f t="shared" si="6"/>
        <v>0.7731134432783608</v>
      </c>
      <c r="I44" s="29">
        <f t="shared" si="7"/>
        <v>0.5707146426786607</v>
      </c>
      <c r="J44" s="29">
        <f t="shared" si="8"/>
        <v>0.7382029734970912</v>
      </c>
      <c r="M44" s="5"/>
      <c r="N44" s="5" t="s">
        <v>8</v>
      </c>
      <c r="O44" s="16" t="s">
        <v>17</v>
      </c>
      <c r="P44" s="5">
        <v>3670</v>
      </c>
      <c r="Q44" s="16">
        <v>2972</v>
      </c>
      <c r="R44" s="5">
        <v>2284</v>
      </c>
      <c r="S44" s="23">
        <f t="shared" si="9"/>
        <v>0.8098092643051771</v>
      </c>
      <c r="T44" s="29">
        <f t="shared" si="10"/>
        <v>0.6223433242506812</v>
      </c>
      <c r="U44" s="24">
        <f t="shared" si="11"/>
        <v>0.7685060565275909</v>
      </c>
    </row>
    <row r="45" spans="2:21" ht="12.75">
      <c r="B45" s="20"/>
      <c r="C45" s="5"/>
      <c r="D45" s="16" t="s">
        <v>19</v>
      </c>
      <c r="E45" s="5">
        <v>13881</v>
      </c>
      <c r="F45" s="16">
        <v>11251</v>
      </c>
      <c r="G45" s="5">
        <v>8231</v>
      </c>
      <c r="H45" s="23">
        <f t="shared" si="6"/>
        <v>0.8105323823931994</v>
      </c>
      <c r="I45" s="29">
        <f t="shared" si="7"/>
        <v>0.5929688062819681</v>
      </c>
      <c r="J45" s="29">
        <f t="shared" si="8"/>
        <v>0.7315794151630967</v>
      </c>
      <c r="M45" s="5"/>
      <c r="N45" s="5"/>
      <c r="O45" s="16" t="s">
        <v>19</v>
      </c>
      <c r="P45" s="5">
        <v>13328</v>
      </c>
      <c r="Q45" s="16">
        <v>11108</v>
      </c>
      <c r="R45" s="5">
        <v>8231</v>
      </c>
      <c r="S45" s="23">
        <f t="shared" si="9"/>
        <v>0.8334333733493398</v>
      </c>
      <c r="T45" s="29">
        <f t="shared" si="10"/>
        <v>0.6175720288115246</v>
      </c>
      <c r="U45" s="24">
        <f t="shared" si="11"/>
        <v>0.7409974792942023</v>
      </c>
    </row>
    <row r="46" spans="2:21" ht="12.75">
      <c r="B46" s="18"/>
      <c r="C46" s="6"/>
      <c r="D46" s="17" t="s">
        <v>21</v>
      </c>
      <c r="E46" s="6">
        <v>7147</v>
      </c>
      <c r="F46" s="17">
        <v>4931</v>
      </c>
      <c r="G46" s="6">
        <v>2370</v>
      </c>
      <c r="H46" s="25">
        <f t="shared" si="6"/>
        <v>0.6899398348957605</v>
      </c>
      <c r="I46" s="30">
        <f t="shared" si="7"/>
        <v>0.33160766755281934</v>
      </c>
      <c r="J46" s="30">
        <f t="shared" si="8"/>
        <v>0.48063273169742443</v>
      </c>
      <c r="M46" s="6"/>
      <c r="N46" s="6"/>
      <c r="O46" s="17" t="s">
        <v>21</v>
      </c>
      <c r="P46" s="6">
        <v>6429</v>
      </c>
      <c r="Q46" s="17">
        <v>4793</v>
      </c>
      <c r="R46" s="6">
        <v>2370</v>
      </c>
      <c r="S46" s="25">
        <f t="shared" si="9"/>
        <v>0.7455280759060507</v>
      </c>
      <c r="T46" s="30">
        <f t="shared" si="10"/>
        <v>0.3686420905272982</v>
      </c>
      <c r="U46" s="26">
        <f t="shared" si="11"/>
        <v>0.49447110369288544</v>
      </c>
    </row>
    <row r="47" spans="2:21" ht="12.75">
      <c r="B47" s="20" t="s">
        <v>10</v>
      </c>
      <c r="C47" s="5" t="s">
        <v>2</v>
      </c>
      <c r="D47" s="16" t="s">
        <v>17</v>
      </c>
      <c r="E47" s="5">
        <v>121310</v>
      </c>
      <c r="F47" s="16">
        <v>95188</v>
      </c>
      <c r="G47" s="5">
        <v>80657</v>
      </c>
      <c r="H47" s="23">
        <f t="shared" si="6"/>
        <v>0.78466738108977</v>
      </c>
      <c r="I47" s="29">
        <f t="shared" si="7"/>
        <v>0.6648833566894733</v>
      </c>
      <c r="J47" s="29">
        <f t="shared" si="8"/>
        <v>0.8473442030508047</v>
      </c>
      <c r="M47" s="5" t="s">
        <v>10</v>
      </c>
      <c r="N47" s="5" t="s">
        <v>2</v>
      </c>
      <c r="O47" s="16" t="s">
        <v>17</v>
      </c>
      <c r="P47" s="5">
        <v>113321</v>
      </c>
      <c r="Q47" s="16">
        <v>92826</v>
      </c>
      <c r="R47" s="5">
        <v>80657</v>
      </c>
      <c r="S47" s="23">
        <f t="shared" si="9"/>
        <v>0.8191420831090442</v>
      </c>
      <c r="T47" s="29">
        <f t="shared" si="10"/>
        <v>0.7117568676591276</v>
      </c>
      <c r="U47" s="24">
        <f t="shared" si="11"/>
        <v>0.8689052636114881</v>
      </c>
    </row>
    <row r="48" spans="2:21" ht="12.75">
      <c r="B48" s="20"/>
      <c r="C48" s="5"/>
      <c r="D48" s="16" t="s">
        <v>19</v>
      </c>
      <c r="E48" s="5">
        <v>175126</v>
      </c>
      <c r="F48" s="16">
        <v>142214</v>
      </c>
      <c r="G48" s="5">
        <v>107769</v>
      </c>
      <c r="H48" s="23">
        <f t="shared" si="6"/>
        <v>0.8120667405182554</v>
      </c>
      <c r="I48" s="29">
        <f t="shared" si="7"/>
        <v>0.6153797836985941</v>
      </c>
      <c r="J48" s="29">
        <f t="shared" si="8"/>
        <v>0.7577945912498066</v>
      </c>
      <c r="M48" s="5"/>
      <c r="N48" s="5"/>
      <c r="O48" s="16" t="s">
        <v>19</v>
      </c>
      <c r="P48" s="5">
        <v>159808</v>
      </c>
      <c r="Q48" s="16">
        <v>136937</v>
      </c>
      <c r="R48" s="5">
        <v>107769</v>
      </c>
      <c r="S48" s="23">
        <f t="shared" si="9"/>
        <v>0.8568845114136965</v>
      </c>
      <c r="T48" s="29">
        <f t="shared" si="10"/>
        <v>0.6743654885863035</v>
      </c>
      <c r="U48" s="24">
        <f t="shared" si="11"/>
        <v>0.7869969401987775</v>
      </c>
    </row>
    <row r="49" spans="2:21" ht="12.75">
      <c r="B49" s="20"/>
      <c r="C49" s="5"/>
      <c r="D49" s="16" t="s">
        <v>21</v>
      </c>
      <c r="E49" s="5">
        <v>129640</v>
      </c>
      <c r="F49" s="16">
        <v>85009</v>
      </c>
      <c r="G49" s="5">
        <v>42712</v>
      </c>
      <c r="H49" s="23">
        <f t="shared" si="6"/>
        <v>0.6557312557852515</v>
      </c>
      <c r="I49" s="29">
        <f t="shared" si="7"/>
        <v>0.3294662141314409</v>
      </c>
      <c r="J49" s="29">
        <f t="shared" si="8"/>
        <v>0.5024409180204449</v>
      </c>
      <c r="M49" s="5"/>
      <c r="N49" s="5"/>
      <c r="O49" s="16" t="s">
        <v>21</v>
      </c>
      <c r="P49" s="5">
        <v>108841</v>
      </c>
      <c r="Q49" s="16">
        <v>78519</v>
      </c>
      <c r="R49" s="5">
        <v>42712</v>
      </c>
      <c r="S49" s="23">
        <f t="shared" si="9"/>
        <v>0.7214101303736643</v>
      </c>
      <c r="T49" s="29">
        <f t="shared" si="10"/>
        <v>0.3924256484229289</v>
      </c>
      <c r="U49" s="24">
        <f t="shared" si="11"/>
        <v>0.5439702492390377</v>
      </c>
    </row>
    <row r="50" spans="2:21" ht="12.75">
      <c r="B50" s="20"/>
      <c r="C50" s="4" t="s">
        <v>3</v>
      </c>
      <c r="D50" s="15" t="s">
        <v>17</v>
      </c>
      <c r="E50" s="4">
        <v>2502</v>
      </c>
      <c r="F50" s="15">
        <v>1966</v>
      </c>
      <c r="G50" s="4">
        <v>1688</v>
      </c>
      <c r="H50" s="21">
        <f t="shared" si="6"/>
        <v>0.7857713828936851</v>
      </c>
      <c r="I50" s="28">
        <f t="shared" si="7"/>
        <v>0.6746602717825739</v>
      </c>
      <c r="J50" s="28">
        <f t="shared" si="8"/>
        <v>0.8585961342828077</v>
      </c>
      <c r="M50" s="5"/>
      <c r="N50" s="4" t="s">
        <v>3</v>
      </c>
      <c r="O50" s="15" t="s">
        <v>17</v>
      </c>
      <c r="P50" s="4">
        <v>2384</v>
      </c>
      <c r="Q50" s="15">
        <v>1936</v>
      </c>
      <c r="R50" s="4">
        <v>1688</v>
      </c>
      <c r="S50" s="21">
        <f t="shared" si="9"/>
        <v>0.8120805369127517</v>
      </c>
      <c r="T50" s="28">
        <f t="shared" si="10"/>
        <v>0.7080536912751678</v>
      </c>
      <c r="U50" s="22">
        <f t="shared" si="11"/>
        <v>0.871900826446281</v>
      </c>
    </row>
    <row r="51" spans="2:21" ht="12.75">
      <c r="B51" s="20"/>
      <c r="C51" s="5"/>
      <c r="D51" s="16" t="s">
        <v>19</v>
      </c>
      <c r="E51" s="5">
        <v>4175</v>
      </c>
      <c r="F51" s="16">
        <v>3754</v>
      </c>
      <c r="G51" s="5">
        <v>3203</v>
      </c>
      <c r="H51" s="23">
        <f t="shared" si="6"/>
        <v>0.8991616766467065</v>
      </c>
      <c r="I51" s="29">
        <f t="shared" si="7"/>
        <v>0.767185628742515</v>
      </c>
      <c r="J51" s="29">
        <f t="shared" si="8"/>
        <v>0.8532232285562067</v>
      </c>
      <c r="M51" s="5"/>
      <c r="N51" s="5"/>
      <c r="O51" s="16" t="s">
        <v>19</v>
      </c>
      <c r="P51" s="5">
        <v>4050</v>
      </c>
      <c r="Q51" s="16">
        <v>3705</v>
      </c>
      <c r="R51" s="5">
        <v>3203</v>
      </c>
      <c r="S51" s="23">
        <f t="shared" si="9"/>
        <v>0.9148148148148149</v>
      </c>
      <c r="T51" s="29">
        <f t="shared" si="10"/>
        <v>0.7908641975308642</v>
      </c>
      <c r="U51" s="24">
        <f t="shared" si="11"/>
        <v>0.8645074224021593</v>
      </c>
    </row>
    <row r="52" spans="2:21" ht="12.75">
      <c r="B52" s="20"/>
      <c r="C52" s="6"/>
      <c r="D52" s="17" t="s">
        <v>21</v>
      </c>
      <c r="E52" s="6">
        <v>2420</v>
      </c>
      <c r="F52" s="17">
        <v>1797</v>
      </c>
      <c r="G52" s="6">
        <v>1012</v>
      </c>
      <c r="H52" s="25">
        <f t="shared" si="6"/>
        <v>0.7425619834710744</v>
      </c>
      <c r="I52" s="30">
        <f t="shared" si="7"/>
        <v>0.41818181818181815</v>
      </c>
      <c r="J52" s="30">
        <f t="shared" si="8"/>
        <v>0.5631608235948804</v>
      </c>
      <c r="M52" s="5"/>
      <c r="N52" s="6"/>
      <c r="O52" s="17" t="s">
        <v>21</v>
      </c>
      <c r="P52" s="6">
        <v>2217</v>
      </c>
      <c r="Q52" s="17">
        <v>1664</v>
      </c>
      <c r="R52" s="6">
        <v>1012</v>
      </c>
      <c r="S52" s="25">
        <f t="shared" si="9"/>
        <v>0.7505638249887235</v>
      </c>
      <c r="T52" s="30">
        <f t="shared" si="10"/>
        <v>0.4564727108705458</v>
      </c>
      <c r="U52" s="26">
        <f t="shared" si="11"/>
        <v>0.6081730769230769</v>
      </c>
    </row>
    <row r="53" spans="2:21" ht="12.75">
      <c r="B53" s="20"/>
      <c r="C53" s="5" t="s">
        <v>4</v>
      </c>
      <c r="D53" s="16" t="s">
        <v>17</v>
      </c>
      <c r="E53" s="5">
        <v>15640</v>
      </c>
      <c r="F53" s="16">
        <v>11681</v>
      </c>
      <c r="G53" s="5">
        <v>9575</v>
      </c>
      <c r="H53" s="23">
        <f t="shared" si="6"/>
        <v>0.7468670076726343</v>
      </c>
      <c r="I53" s="29">
        <f t="shared" si="7"/>
        <v>0.6122122762148338</v>
      </c>
      <c r="J53" s="29">
        <f t="shared" si="8"/>
        <v>0.8197072168478726</v>
      </c>
      <c r="M53" s="5"/>
      <c r="N53" s="5" t="s">
        <v>4</v>
      </c>
      <c r="O53" s="16" t="s">
        <v>17</v>
      </c>
      <c r="P53" s="5">
        <v>14778</v>
      </c>
      <c r="Q53" s="16">
        <v>11490</v>
      </c>
      <c r="R53" s="5">
        <v>9575</v>
      </c>
      <c r="S53" s="23">
        <f t="shared" si="9"/>
        <v>0.7775071051563135</v>
      </c>
      <c r="T53" s="29">
        <f t="shared" si="10"/>
        <v>0.6479225876302612</v>
      </c>
      <c r="U53" s="24">
        <f t="shared" si="11"/>
        <v>0.8333333333333334</v>
      </c>
    </row>
    <row r="54" spans="2:21" ht="12.75">
      <c r="B54" s="20"/>
      <c r="C54" s="5"/>
      <c r="D54" s="16" t="s">
        <v>19</v>
      </c>
      <c r="E54" s="5">
        <v>19326</v>
      </c>
      <c r="F54" s="16">
        <v>15835</v>
      </c>
      <c r="G54" s="5">
        <v>11609</v>
      </c>
      <c r="H54" s="23">
        <f t="shared" si="6"/>
        <v>0.8193625168167236</v>
      </c>
      <c r="I54" s="29">
        <f t="shared" si="7"/>
        <v>0.6006933664493429</v>
      </c>
      <c r="J54" s="29">
        <f t="shared" si="8"/>
        <v>0.7331228291758762</v>
      </c>
      <c r="M54" s="5"/>
      <c r="N54" s="5"/>
      <c r="O54" s="16" t="s">
        <v>19</v>
      </c>
      <c r="P54" s="5">
        <v>18496</v>
      </c>
      <c r="Q54" s="16">
        <v>15629</v>
      </c>
      <c r="R54" s="5">
        <v>11609</v>
      </c>
      <c r="S54" s="23">
        <f t="shared" si="9"/>
        <v>0.8449935121107266</v>
      </c>
      <c r="T54" s="29">
        <f t="shared" si="10"/>
        <v>0.6276492214532872</v>
      </c>
      <c r="U54" s="24">
        <f t="shared" si="11"/>
        <v>0.7427858468232132</v>
      </c>
    </row>
    <row r="55" spans="2:21" ht="12.75">
      <c r="B55" s="20"/>
      <c r="C55" s="5"/>
      <c r="D55" s="16" t="s">
        <v>21</v>
      </c>
      <c r="E55" s="5">
        <v>11450</v>
      </c>
      <c r="F55" s="16">
        <v>8023</v>
      </c>
      <c r="G55" s="5">
        <v>4164</v>
      </c>
      <c r="H55" s="23">
        <f t="shared" si="6"/>
        <v>0.7006986899563319</v>
      </c>
      <c r="I55" s="29">
        <f t="shared" si="7"/>
        <v>0.36366812227074236</v>
      </c>
      <c r="J55" s="29">
        <f t="shared" si="8"/>
        <v>0.5190078524242802</v>
      </c>
      <c r="M55" s="5"/>
      <c r="N55" s="5"/>
      <c r="O55" s="16" t="s">
        <v>21</v>
      </c>
      <c r="P55" s="5">
        <v>10677</v>
      </c>
      <c r="Q55" s="16">
        <v>7763</v>
      </c>
      <c r="R55" s="5">
        <v>4164</v>
      </c>
      <c r="S55" s="23">
        <f t="shared" si="9"/>
        <v>0.7270768942586869</v>
      </c>
      <c r="T55" s="29">
        <f t="shared" si="10"/>
        <v>0.3899971902219725</v>
      </c>
      <c r="U55" s="24">
        <f t="shared" si="11"/>
        <v>0.5363905706556743</v>
      </c>
    </row>
    <row r="56" spans="2:21" ht="12.75">
      <c r="B56" s="20"/>
      <c r="C56" s="4" t="s">
        <v>5</v>
      </c>
      <c r="D56" s="15" t="s">
        <v>17</v>
      </c>
      <c r="E56" s="4">
        <v>1496</v>
      </c>
      <c r="F56" s="15">
        <v>1160</v>
      </c>
      <c r="G56" s="4">
        <v>987</v>
      </c>
      <c r="H56" s="21">
        <f t="shared" si="6"/>
        <v>0.7754010695187166</v>
      </c>
      <c r="I56" s="28">
        <f t="shared" si="7"/>
        <v>0.6597593582887701</v>
      </c>
      <c r="J56" s="28">
        <f t="shared" si="8"/>
        <v>0.8508620689655172</v>
      </c>
      <c r="M56" s="5"/>
      <c r="N56" s="4" t="s">
        <v>5</v>
      </c>
      <c r="O56" s="15" t="s">
        <v>17</v>
      </c>
      <c r="P56" s="4">
        <v>1427</v>
      </c>
      <c r="Q56" s="15">
        <v>1143</v>
      </c>
      <c r="R56" s="4">
        <v>987</v>
      </c>
      <c r="S56" s="21">
        <f t="shared" si="9"/>
        <v>0.8009810791871058</v>
      </c>
      <c r="T56" s="28">
        <f t="shared" si="10"/>
        <v>0.6916608269096005</v>
      </c>
      <c r="U56" s="22">
        <f t="shared" si="11"/>
        <v>0.863517060367454</v>
      </c>
    </row>
    <row r="57" spans="2:21" ht="12.75">
      <c r="B57" s="20"/>
      <c r="C57" s="5"/>
      <c r="D57" s="16" t="s">
        <v>19</v>
      </c>
      <c r="E57" s="5">
        <v>1710</v>
      </c>
      <c r="F57" s="16">
        <v>1501</v>
      </c>
      <c r="G57" s="5">
        <v>1183</v>
      </c>
      <c r="H57" s="23">
        <f t="shared" si="6"/>
        <v>0.8777777777777778</v>
      </c>
      <c r="I57" s="29">
        <f t="shared" si="7"/>
        <v>0.691812865497076</v>
      </c>
      <c r="J57" s="29">
        <f t="shared" si="8"/>
        <v>0.7881412391738841</v>
      </c>
      <c r="M57" s="5"/>
      <c r="N57" s="5"/>
      <c r="O57" s="16" t="s">
        <v>19</v>
      </c>
      <c r="P57" s="5">
        <v>1649</v>
      </c>
      <c r="Q57" s="16">
        <v>1478</v>
      </c>
      <c r="R57" s="5">
        <v>1183</v>
      </c>
      <c r="S57" s="23">
        <f t="shared" si="9"/>
        <v>0.8963007883565798</v>
      </c>
      <c r="T57" s="29">
        <f t="shared" si="10"/>
        <v>0.7174044875682232</v>
      </c>
      <c r="U57" s="24">
        <f t="shared" si="11"/>
        <v>0.800405953991881</v>
      </c>
    </row>
    <row r="58" spans="2:21" ht="12.75">
      <c r="B58" s="20"/>
      <c r="C58" s="6"/>
      <c r="D58" s="17" t="s">
        <v>21</v>
      </c>
      <c r="E58" s="6">
        <v>1340</v>
      </c>
      <c r="F58" s="17">
        <v>914</v>
      </c>
      <c r="G58" s="6">
        <v>529</v>
      </c>
      <c r="H58" s="25">
        <f t="shared" si="6"/>
        <v>0.682089552238806</v>
      </c>
      <c r="I58" s="30">
        <f t="shared" si="7"/>
        <v>0.39477611940298507</v>
      </c>
      <c r="J58" s="30">
        <f t="shared" si="8"/>
        <v>0.5787746170678337</v>
      </c>
      <c r="M58" s="5"/>
      <c r="N58" s="6"/>
      <c r="O58" s="17" t="s">
        <v>21</v>
      </c>
      <c r="P58" s="6">
        <v>1195</v>
      </c>
      <c r="Q58" s="17">
        <v>860</v>
      </c>
      <c r="R58" s="6">
        <v>529</v>
      </c>
      <c r="S58" s="25">
        <f t="shared" si="9"/>
        <v>0.7196652719665272</v>
      </c>
      <c r="T58" s="30">
        <f t="shared" si="10"/>
        <v>0.4426778242677824</v>
      </c>
      <c r="U58" s="26">
        <f t="shared" si="11"/>
        <v>0.6151162790697674</v>
      </c>
    </row>
    <row r="59" spans="2:21" ht="12.75">
      <c r="B59" s="20"/>
      <c r="C59" s="5" t="s">
        <v>6</v>
      </c>
      <c r="D59" s="16" t="s">
        <v>17</v>
      </c>
      <c r="E59" s="5">
        <v>5460</v>
      </c>
      <c r="F59" s="16">
        <v>4262</v>
      </c>
      <c r="G59" s="5">
        <v>3637</v>
      </c>
      <c r="H59" s="23">
        <f t="shared" si="6"/>
        <v>0.7805860805860806</v>
      </c>
      <c r="I59" s="29">
        <f t="shared" si="7"/>
        <v>0.6661172161172161</v>
      </c>
      <c r="J59" s="29">
        <f t="shared" si="8"/>
        <v>0.8533552322853121</v>
      </c>
      <c r="M59" s="5"/>
      <c r="N59" s="5" t="s">
        <v>6</v>
      </c>
      <c r="O59" s="16" t="s">
        <v>17</v>
      </c>
      <c r="P59" s="5">
        <v>5068</v>
      </c>
      <c r="Q59" s="16">
        <v>4153</v>
      </c>
      <c r="R59" s="5">
        <v>3637</v>
      </c>
      <c r="S59" s="23">
        <f t="shared" si="9"/>
        <v>0.819455406471981</v>
      </c>
      <c r="T59" s="29">
        <f t="shared" si="10"/>
        <v>0.7176400947119179</v>
      </c>
      <c r="U59" s="24">
        <f t="shared" si="11"/>
        <v>0.8757524680953528</v>
      </c>
    </row>
    <row r="60" spans="2:21" ht="12.75">
      <c r="B60" s="20"/>
      <c r="C60" s="5"/>
      <c r="D60" s="16" t="s">
        <v>19</v>
      </c>
      <c r="E60" s="5">
        <v>5585</v>
      </c>
      <c r="F60" s="16">
        <v>4675</v>
      </c>
      <c r="G60" s="5">
        <v>3563</v>
      </c>
      <c r="H60" s="23">
        <f t="shared" si="6"/>
        <v>0.8370635631154879</v>
      </c>
      <c r="I60" s="29">
        <f t="shared" si="7"/>
        <v>0.637958818263205</v>
      </c>
      <c r="J60" s="29">
        <f t="shared" si="8"/>
        <v>0.762139037433155</v>
      </c>
      <c r="M60" s="5"/>
      <c r="N60" s="5"/>
      <c r="O60" s="16" t="s">
        <v>19</v>
      </c>
      <c r="P60" s="5">
        <v>5141</v>
      </c>
      <c r="Q60" s="16">
        <v>4557</v>
      </c>
      <c r="R60" s="5">
        <v>3563</v>
      </c>
      <c r="S60" s="23">
        <f t="shared" si="9"/>
        <v>0.8864034234584711</v>
      </c>
      <c r="T60" s="29">
        <f t="shared" si="10"/>
        <v>0.6930558257148415</v>
      </c>
      <c r="U60" s="24">
        <f t="shared" si="11"/>
        <v>0.7818740399385561</v>
      </c>
    </row>
    <row r="61" spans="2:21" ht="12.75">
      <c r="B61" s="20"/>
      <c r="C61" s="5"/>
      <c r="D61" s="16" t="s">
        <v>21</v>
      </c>
      <c r="E61" s="5">
        <v>5636</v>
      </c>
      <c r="F61" s="16">
        <v>4206</v>
      </c>
      <c r="G61" s="5">
        <v>2449</v>
      </c>
      <c r="H61" s="23">
        <f t="shared" si="6"/>
        <v>0.7462739531582683</v>
      </c>
      <c r="I61" s="29">
        <f t="shared" si="7"/>
        <v>0.434528034066714</v>
      </c>
      <c r="J61" s="29">
        <f t="shared" si="8"/>
        <v>0.58226343319068</v>
      </c>
      <c r="M61" s="5"/>
      <c r="N61" s="5"/>
      <c r="O61" s="16" t="s">
        <v>21</v>
      </c>
      <c r="P61" s="5">
        <v>5289</v>
      </c>
      <c r="Q61" s="16">
        <v>4104</v>
      </c>
      <c r="R61" s="5">
        <v>2449</v>
      </c>
      <c r="S61" s="23">
        <f t="shared" si="9"/>
        <v>0.7759500850822462</v>
      </c>
      <c r="T61" s="29">
        <f t="shared" si="10"/>
        <v>0.46303649083002457</v>
      </c>
      <c r="U61" s="24">
        <f t="shared" si="11"/>
        <v>0.5967348927875243</v>
      </c>
    </row>
    <row r="62" spans="2:21" ht="12.75">
      <c r="B62" s="20"/>
      <c r="C62" s="4" t="s">
        <v>7</v>
      </c>
      <c r="D62" s="15" t="s">
        <v>17</v>
      </c>
      <c r="E62" s="4">
        <v>7015</v>
      </c>
      <c r="F62" s="15">
        <v>5358</v>
      </c>
      <c r="G62" s="4">
        <v>4351</v>
      </c>
      <c r="H62" s="21">
        <f t="shared" si="6"/>
        <v>0.763791874554526</v>
      </c>
      <c r="I62" s="28">
        <f t="shared" si="7"/>
        <v>0.6202423378474697</v>
      </c>
      <c r="J62" s="28">
        <f t="shared" si="8"/>
        <v>0.8120567375886525</v>
      </c>
      <c r="M62" s="5"/>
      <c r="N62" s="4" t="s">
        <v>7</v>
      </c>
      <c r="O62" s="15" t="s">
        <v>17</v>
      </c>
      <c r="P62" s="4">
        <v>6556</v>
      </c>
      <c r="Q62" s="15">
        <v>5234</v>
      </c>
      <c r="R62" s="4">
        <v>4351</v>
      </c>
      <c r="S62" s="21">
        <f t="shared" si="9"/>
        <v>0.798352654057352</v>
      </c>
      <c r="T62" s="28">
        <f t="shared" si="10"/>
        <v>0.663666870042709</v>
      </c>
      <c r="U62" s="22">
        <f t="shared" si="11"/>
        <v>0.8312953763851738</v>
      </c>
    </row>
    <row r="63" spans="2:21" ht="12.75">
      <c r="B63" s="20"/>
      <c r="C63" s="5"/>
      <c r="D63" s="16" t="s">
        <v>19</v>
      </c>
      <c r="E63" s="5">
        <v>7443</v>
      </c>
      <c r="F63" s="16">
        <v>6208</v>
      </c>
      <c r="G63" s="5">
        <v>4465</v>
      </c>
      <c r="H63" s="23">
        <f t="shared" si="6"/>
        <v>0.8340722826817144</v>
      </c>
      <c r="I63" s="29">
        <f t="shared" si="7"/>
        <v>0.5998925164584173</v>
      </c>
      <c r="J63" s="29">
        <f t="shared" si="8"/>
        <v>0.7192332474226805</v>
      </c>
      <c r="M63" s="5"/>
      <c r="N63" s="5"/>
      <c r="O63" s="16" t="s">
        <v>19</v>
      </c>
      <c r="P63" s="5">
        <v>6935</v>
      </c>
      <c r="Q63" s="16">
        <v>5993</v>
      </c>
      <c r="R63" s="5">
        <v>4465</v>
      </c>
      <c r="S63" s="23">
        <f t="shared" si="9"/>
        <v>0.8641672674837779</v>
      </c>
      <c r="T63" s="29">
        <f t="shared" si="10"/>
        <v>0.6438356164383562</v>
      </c>
      <c r="U63" s="24">
        <f t="shared" si="11"/>
        <v>0.745035875187719</v>
      </c>
    </row>
    <row r="64" spans="2:21" ht="12.75">
      <c r="B64" s="20"/>
      <c r="C64" s="6"/>
      <c r="D64" s="17" t="s">
        <v>21</v>
      </c>
      <c r="E64" s="6">
        <v>7465</v>
      </c>
      <c r="F64" s="17">
        <v>5387</v>
      </c>
      <c r="G64" s="6">
        <v>2856</v>
      </c>
      <c r="H64" s="25">
        <f t="shared" si="6"/>
        <v>0.7216342933690556</v>
      </c>
      <c r="I64" s="30">
        <f t="shared" si="7"/>
        <v>0.3825853985264568</v>
      </c>
      <c r="J64" s="30">
        <f t="shared" si="8"/>
        <v>0.5301652125487284</v>
      </c>
      <c r="M64" s="5"/>
      <c r="N64" s="6"/>
      <c r="O64" s="17" t="s">
        <v>21</v>
      </c>
      <c r="P64" s="6">
        <v>6827</v>
      </c>
      <c r="Q64" s="17">
        <v>5109</v>
      </c>
      <c r="R64" s="6">
        <v>2856</v>
      </c>
      <c r="S64" s="25">
        <f t="shared" si="9"/>
        <v>0.7483521312435916</v>
      </c>
      <c r="T64" s="30">
        <f t="shared" si="10"/>
        <v>0.41833894829354035</v>
      </c>
      <c r="U64" s="26">
        <f t="shared" si="11"/>
        <v>0.559013505578391</v>
      </c>
    </row>
    <row r="65" spans="2:21" ht="12.75">
      <c r="B65" s="20"/>
      <c r="C65" s="5" t="s">
        <v>8</v>
      </c>
      <c r="D65" s="16" t="s">
        <v>17</v>
      </c>
      <c r="E65" s="5">
        <v>11821</v>
      </c>
      <c r="F65" s="16">
        <v>8631</v>
      </c>
      <c r="G65" s="5">
        <v>6989</v>
      </c>
      <c r="H65" s="23">
        <f t="shared" si="6"/>
        <v>0.7301412740038914</v>
      </c>
      <c r="I65" s="29">
        <f t="shared" si="7"/>
        <v>0.5912359360460198</v>
      </c>
      <c r="J65" s="29">
        <f t="shared" si="8"/>
        <v>0.8097555323832696</v>
      </c>
      <c r="M65" s="5"/>
      <c r="N65" s="5" t="s">
        <v>8</v>
      </c>
      <c r="O65" s="16" t="s">
        <v>17</v>
      </c>
      <c r="P65" s="5">
        <v>11089</v>
      </c>
      <c r="Q65" s="16">
        <v>8441</v>
      </c>
      <c r="R65" s="5">
        <v>6989</v>
      </c>
      <c r="S65" s="23">
        <f t="shared" si="9"/>
        <v>0.7612047975471188</v>
      </c>
      <c r="T65" s="29">
        <f t="shared" si="10"/>
        <v>0.6302642258093606</v>
      </c>
      <c r="U65" s="24">
        <f t="shared" si="11"/>
        <v>0.8279824665324014</v>
      </c>
    </row>
    <row r="66" spans="2:21" ht="12.75">
      <c r="B66" s="20"/>
      <c r="C66" s="5"/>
      <c r="D66" s="16" t="s">
        <v>19</v>
      </c>
      <c r="E66" s="5">
        <v>14099</v>
      </c>
      <c r="F66" s="16">
        <v>11552</v>
      </c>
      <c r="G66" s="5">
        <v>8776</v>
      </c>
      <c r="H66" s="23">
        <f t="shared" si="6"/>
        <v>0.819348889992198</v>
      </c>
      <c r="I66" s="29">
        <f t="shared" si="7"/>
        <v>0.622455493297397</v>
      </c>
      <c r="J66" s="29">
        <f t="shared" si="8"/>
        <v>0.7596952908587258</v>
      </c>
      <c r="M66" s="5"/>
      <c r="N66" s="5"/>
      <c r="O66" s="16" t="s">
        <v>19</v>
      </c>
      <c r="P66" s="5">
        <v>13379</v>
      </c>
      <c r="Q66" s="16">
        <v>11348</v>
      </c>
      <c r="R66" s="5">
        <v>8776</v>
      </c>
      <c r="S66" s="23">
        <f t="shared" si="9"/>
        <v>0.8481949323566784</v>
      </c>
      <c r="T66" s="29">
        <f t="shared" si="10"/>
        <v>0.6559533597428806</v>
      </c>
      <c r="U66" s="24">
        <f t="shared" si="11"/>
        <v>0.7733521325343673</v>
      </c>
    </row>
    <row r="67" spans="2:21" ht="12.75">
      <c r="B67" s="20"/>
      <c r="C67" s="5"/>
      <c r="D67" s="16" t="s">
        <v>21</v>
      </c>
      <c r="E67" s="5">
        <v>8356</v>
      </c>
      <c r="F67" s="16">
        <v>5583</v>
      </c>
      <c r="G67" s="5">
        <v>2801</v>
      </c>
      <c r="H67" s="23">
        <f t="shared" si="6"/>
        <v>0.6681426519865965</v>
      </c>
      <c r="I67" s="29">
        <f t="shared" si="7"/>
        <v>0.3352082336045955</v>
      </c>
      <c r="J67" s="29">
        <f t="shared" si="8"/>
        <v>0.5017015941250224</v>
      </c>
      <c r="M67" s="5"/>
      <c r="N67" s="5"/>
      <c r="O67" s="16" t="s">
        <v>21</v>
      </c>
      <c r="P67" s="5">
        <v>7564</v>
      </c>
      <c r="Q67" s="16">
        <v>5275</v>
      </c>
      <c r="R67" s="5">
        <v>2801</v>
      </c>
      <c r="S67" s="23">
        <f t="shared" si="9"/>
        <v>0.6973823373876256</v>
      </c>
      <c r="T67" s="29">
        <f t="shared" si="10"/>
        <v>0.3703067160232681</v>
      </c>
      <c r="U67" s="24">
        <f t="shared" si="11"/>
        <v>0.5309952606635071</v>
      </c>
    </row>
    <row r="68" spans="2:21" ht="12.75">
      <c r="B68" s="9" t="s">
        <v>11</v>
      </c>
      <c r="C68" s="4" t="s">
        <v>2</v>
      </c>
      <c r="D68" s="15" t="s">
        <v>17</v>
      </c>
      <c r="E68" s="4">
        <v>115830</v>
      </c>
      <c r="F68" s="15">
        <v>94212</v>
      </c>
      <c r="G68" s="4">
        <v>79210</v>
      </c>
      <c r="H68" s="21">
        <f t="shared" si="6"/>
        <v>0.8133644133644133</v>
      </c>
      <c r="I68" s="28">
        <f t="shared" si="7"/>
        <v>0.6838470171803505</v>
      </c>
      <c r="J68" s="28">
        <f t="shared" si="8"/>
        <v>0.8407633847068314</v>
      </c>
      <c r="M68" s="4" t="s">
        <v>11</v>
      </c>
      <c r="N68" s="4" t="s">
        <v>2</v>
      </c>
      <c r="O68" s="15" t="s">
        <v>17</v>
      </c>
      <c r="P68" s="4">
        <v>110633</v>
      </c>
      <c r="Q68" s="15">
        <v>92672</v>
      </c>
      <c r="R68" s="4">
        <v>79210</v>
      </c>
      <c r="S68" s="21">
        <f t="shared" si="9"/>
        <v>0.8376524183561866</v>
      </c>
      <c r="T68" s="28">
        <f t="shared" si="10"/>
        <v>0.715970822448998</v>
      </c>
      <c r="U68" s="22">
        <f t="shared" si="11"/>
        <v>0.854734979281768</v>
      </c>
    </row>
    <row r="69" spans="2:21" ht="12.75">
      <c r="B69" s="20"/>
      <c r="C69" s="5"/>
      <c r="D69" s="16" t="s">
        <v>19</v>
      </c>
      <c r="E69" s="5">
        <v>296792</v>
      </c>
      <c r="F69" s="16">
        <v>218740</v>
      </c>
      <c r="G69" s="5">
        <v>178471</v>
      </c>
      <c r="H69" s="23">
        <f aca="true" t="shared" si="12" ref="H69:H100">F69/E69</f>
        <v>0.7370144747836869</v>
      </c>
      <c r="I69" s="29">
        <f aca="true" t="shared" si="13" ref="I69:I100">G69/E69</f>
        <v>0.6013335938974096</v>
      </c>
      <c r="J69" s="29">
        <f aca="true" t="shared" si="14" ref="J69:J100">G69/F69</f>
        <v>0.8159047270732376</v>
      </c>
      <c r="M69" s="5"/>
      <c r="N69" s="5"/>
      <c r="O69" s="16" t="s">
        <v>19</v>
      </c>
      <c r="P69" s="5">
        <v>249974</v>
      </c>
      <c r="Q69" s="16">
        <v>214787</v>
      </c>
      <c r="R69" s="5">
        <v>178471</v>
      </c>
      <c r="S69" s="23">
        <f aca="true" t="shared" si="15" ref="S69:S100">Q69/P69</f>
        <v>0.8592373606855113</v>
      </c>
      <c r="T69" s="29">
        <f aca="true" t="shared" si="16" ref="T69:T100">R69/P69</f>
        <v>0.7139582516581725</v>
      </c>
      <c r="U69" s="24">
        <f aca="true" t="shared" si="17" ref="U69:U100">R69/Q69</f>
        <v>0.8309208657879666</v>
      </c>
    </row>
    <row r="70" spans="2:21" ht="12.75">
      <c r="B70" s="20"/>
      <c r="C70" s="5"/>
      <c r="D70" s="16" t="s">
        <v>21</v>
      </c>
      <c r="E70" s="5">
        <v>209414</v>
      </c>
      <c r="F70" s="16">
        <v>107960</v>
      </c>
      <c r="G70" s="5">
        <v>60674</v>
      </c>
      <c r="H70" s="23">
        <f t="shared" si="12"/>
        <v>0.5155338229535752</v>
      </c>
      <c r="I70" s="29">
        <f t="shared" si="13"/>
        <v>0.2897323006102744</v>
      </c>
      <c r="J70" s="29">
        <f t="shared" si="14"/>
        <v>0.5620044460911449</v>
      </c>
      <c r="M70" s="5"/>
      <c r="N70" s="5"/>
      <c r="O70" s="16" t="s">
        <v>21</v>
      </c>
      <c r="P70" s="5">
        <v>147518</v>
      </c>
      <c r="Q70" s="16">
        <v>103519</v>
      </c>
      <c r="R70" s="5">
        <v>60674</v>
      </c>
      <c r="S70" s="23">
        <f t="shared" si="15"/>
        <v>0.701738092978484</v>
      </c>
      <c r="T70" s="29">
        <f t="shared" si="16"/>
        <v>0.41129896012689976</v>
      </c>
      <c r="U70" s="24">
        <f t="shared" si="17"/>
        <v>0.5861146263004859</v>
      </c>
    </row>
    <row r="71" spans="2:21" ht="12.75">
      <c r="B71" s="20"/>
      <c r="C71" s="4" t="s">
        <v>3</v>
      </c>
      <c r="D71" s="15" t="s">
        <v>17</v>
      </c>
      <c r="E71" s="4">
        <v>2671</v>
      </c>
      <c r="F71" s="15">
        <v>2133</v>
      </c>
      <c r="G71" s="4">
        <v>1745</v>
      </c>
      <c r="H71" s="21">
        <f t="shared" si="12"/>
        <v>0.7985773118682141</v>
      </c>
      <c r="I71" s="28">
        <f t="shared" si="13"/>
        <v>0.6533133657806065</v>
      </c>
      <c r="J71" s="28">
        <f t="shared" si="14"/>
        <v>0.8180965775902485</v>
      </c>
      <c r="M71" s="5"/>
      <c r="N71" s="4" t="s">
        <v>3</v>
      </c>
      <c r="O71" s="15" t="s">
        <v>17</v>
      </c>
      <c r="P71" s="4">
        <v>2568</v>
      </c>
      <c r="Q71" s="15">
        <v>2081</v>
      </c>
      <c r="R71" s="4">
        <v>1745</v>
      </c>
      <c r="S71" s="21">
        <f t="shared" si="15"/>
        <v>0.8103582554517134</v>
      </c>
      <c r="T71" s="28">
        <f t="shared" si="16"/>
        <v>0.6795171339563862</v>
      </c>
      <c r="U71" s="22">
        <f t="shared" si="17"/>
        <v>0.8385391638635271</v>
      </c>
    </row>
    <row r="72" spans="2:21" ht="12.75">
      <c r="B72" s="20"/>
      <c r="C72" s="5"/>
      <c r="D72" s="16" t="s">
        <v>19</v>
      </c>
      <c r="E72" s="5">
        <v>5431</v>
      </c>
      <c r="F72" s="16">
        <v>4819</v>
      </c>
      <c r="G72" s="5">
        <v>4195</v>
      </c>
      <c r="H72" s="23">
        <f t="shared" si="12"/>
        <v>0.8873135702448904</v>
      </c>
      <c r="I72" s="29">
        <f t="shared" si="13"/>
        <v>0.7724176026514454</v>
      </c>
      <c r="J72" s="29">
        <f t="shared" si="14"/>
        <v>0.8705125544718821</v>
      </c>
      <c r="M72" s="5"/>
      <c r="N72" s="5"/>
      <c r="O72" s="16" t="s">
        <v>19</v>
      </c>
      <c r="P72" s="5">
        <v>5225</v>
      </c>
      <c r="Q72" s="16">
        <v>4777</v>
      </c>
      <c r="R72" s="5">
        <v>4195</v>
      </c>
      <c r="S72" s="23">
        <f t="shared" si="15"/>
        <v>0.9142583732057417</v>
      </c>
      <c r="T72" s="29">
        <f t="shared" si="16"/>
        <v>0.8028708133971292</v>
      </c>
      <c r="U72" s="24">
        <f t="shared" si="17"/>
        <v>0.8781662131044589</v>
      </c>
    </row>
    <row r="73" spans="2:21" ht="12.75">
      <c r="B73" s="20"/>
      <c r="C73" s="6"/>
      <c r="D73" s="17" t="s">
        <v>21</v>
      </c>
      <c r="E73" s="6">
        <v>2623</v>
      </c>
      <c r="F73" s="17">
        <v>1752</v>
      </c>
      <c r="G73" s="6">
        <v>1068</v>
      </c>
      <c r="H73" s="25">
        <f t="shared" si="12"/>
        <v>0.6679374761723218</v>
      </c>
      <c r="I73" s="30">
        <f t="shared" si="13"/>
        <v>0.40716736561189476</v>
      </c>
      <c r="J73" s="30">
        <f t="shared" si="14"/>
        <v>0.6095890410958904</v>
      </c>
      <c r="M73" s="5"/>
      <c r="N73" s="6"/>
      <c r="O73" s="17" t="s">
        <v>21</v>
      </c>
      <c r="P73" s="6">
        <v>2354</v>
      </c>
      <c r="Q73" s="17">
        <v>1705</v>
      </c>
      <c r="R73" s="6">
        <v>1068</v>
      </c>
      <c r="S73" s="25">
        <f t="shared" si="15"/>
        <v>0.7242990654205608</v>
      </c>
      <c r="T73" s="30">
        <f t="shared" si="16"/>
        <v>0.453695836873407</v>
      </c>
      <c r="U73" s="26">
        <f t="shared" si="17"/>
        <v>0.6263929618768328</v>
      </c>
    </row>
    <row r="74" spans="2:21" ht="12.75">
      <c r="B74" s="20"/>
      <c r="C74" s="5" t="s">
        <v>4</v>
      </c>
      <c r="D74" s="16" t="s">
        <v>17</v>
      </c>
      <c r="E74" s="5">
        <v>15918</v>
      </c>
      <c r="F74" s="16">
        <v>12144</v>
      </c>
      <c r="G74" s="5">
        <v>9771</v>
      </c>
      <c r="H74" s="23">
        <f t="shared" si="12"/>
        <v>0.7629099133056917</v>
      </c>
      <c r="I74" s="29">
        <f t="shared" si="13"/>
        <v>0.6138333961552959</v>
      </c>
      <c r="J74" s="29">
        <f t="shared" si="14"/>
        <v>0.8045948616600791</v>
      </c>
      <c r="M74" s="5"/>
      <c r="N74" s="5" t="s">
        <v>4</v>
      </c>
      <c r="O74" s="16" t="s">
        <v>17</v>
      </c>
      <c r="P74" s="5">
        <v>15435</v>
      </c>
      <c r="Q74" s="16">
        <v>12041</v>
      </c>
      <c r="R74" s="5">
        <v>9771</v>
      </c>
      <c r="S74" s="23">
        <f t="shared" si="15"/>
        <v>0.7801101392938128</v>
      </c>
      <c r="T74" s="29">
        <f t="shared" si="16"/>
        <v>0.6330417881438289</v>
      </c>
      <c r="U74" s="24">
        <f t="shared" si="17"/>
        <v>0.8114774520388672</v>
      </c>
    </row>
    <row r="75" spans="2:21" ht="12.75">
      <c r="B75" s="20"/>
      <c r="C75" s="5"/>
      <c r="D75" s="16" t="s">
        <v>19</v>
      </c>
      <c r="E75" s="5">
        <v>27030</v>
      </c>
      <c r="F75" s="16">
        <v>22759</v>
      </c>
      <c r="G75" s="5">
        <v>17416</v>
      </c>
      <c r="H75" s="23">
        <f t="shared" si="12"/>
        <v>0.8419903810580837</v>
      </c>
      <c r="I75" s="29">
        <f t="shared" si="13"/>
        <v>0.6443211246762857</v>
      </c>
      <c r="J75" s="29">
        <f t="shared" si="14"/>
        <v>0.7652357309196361</v>
      </c>
      <c r="M75" s="5"/>
      <c r="N75" s="5"/>
      <c r="O75" s="16" t="s">
        <v>19</v>
      </c>
      <c r="P75" s="5">
        <v>25876</v>
      </c>
      <c r="Q75" s="16">
        <v>22483</v>
      </c>
      <c r="R75" s="5">
        <v>17416</v>
      </c>
      <c r="S75" s="23">
        <f t="shared" si="15"/>
        <v>0.8688746328644303</v>
      </c>
      <c r="T75" s="29">
        <f t="shared" si="16"/>
        <v>0.6730561137733807</v>
      </c>
      <c r="U75" s="24">
        <f t="shared" si="17"/>
        <v>0.774629720233065</v>
      </c>
    </row>
    <row r="76" spans="2:21" ht="12.75">
      <c r="B76" s="20"/>
      <c r="C76" s="5"/>
      <c r="D76" s="16" t="s">
        <v>21</v>
      </c>
      <c r="E76" s="5">
        <v>15086</v>
      </c>
      <c r="F76" s="16">
        <v>10548</v>
      </c>
      <c r="G76" s="5">
        <v>5200</v>
      </c>
      <c r="H76" s="23">
        <f t="shared" si="12"/>
        <v>0.6991913031950152</v>
      </c>
      <c r="I76" s="29">
        <f t="shared" si="13"/>
        <v>0.3446904414689116</v>
      </c>
      <c r="J76" s="29">
        <f t="shared" si="14"/>
        <v>0.49298445202882063</v>
      </c>
      <c r="M76" s="5"/>
      <c r="N76" s="5"/>
      <c r="O76" s="16" t="s">
        <v>21</v>
      </c>
      <c r="P76" s="5">
        <v>13637</v>
      </c>
      <c r="Q76" s="16">
        <v>10386</v>
      </c>
      <c r="R76" s="5">
        <v>5200</v>
      </c>
      <c r="S76" s="23">
        <f t="shared" si="15"/>
        <v>0.7616044584586052</v>
      </c>
      <c r="T76" s="29">
        <f t="shared" si="16"/>
        <v>0.3813155386081983</v>
      </c>
      <c r="U76" s="24">
        <f t="shared" si="17"/>
        <v>0.5006739842095128</v>
      </c>
    </row>
    <row r="77" spans="2:21" ht="12.75">
      <c r="B77" s="20"/>
      <c r="C77" s="4" t="s">
        <v>5</v>
      </c>
      <c r="D77" s="15" t="s">
        <v>17</v>
      </c>
      <c r="E77" s="4">
        <v>1337</v>
      </c>
      <c r="F77" s="15">
        <v>1078</v>
      </c>
      <c r="G77" s="4">
        <v>871</v>
      </c>
      <c r="H77" s="21">
        <f t="shared" si="12"/>
        <v>0.806282722513089</v>
      </c>
      <c r="I77" s="28">
        <f t="shared" si="13"/>
        <v>0.6514584891548242</v>
      </c>
      <c r="J77" s="28">
        <f t="shared" si="14"/>
        <v>0.8079777365491652</v>
      </c>
      <c r="M77" s="5"/>
      <c r="N77" s="4" t="s">
        <v>5</v>
      </c>
      <c r="O77" s="15" t="s">
        <v>17</v>
      </c>
      <c r="P77" s="4">
        <v>1299</v>
      </c>
      <c r="Q77" s="15">
        <v>1057</v>
      </c>
      <c r="R77" s="4">
        <v>871</v>
      </c>
      <c r="S77" s="21">
        <f t="shared" si="15"/>
        <v>0.8137028483448807</v>
      </c>
      <c r="T77" s="28">
        <f t="shared" si="16"/>
        <v>0.6705157813702848</v>
      </c>
      <c r="U77" s="22">
        <f t="shared" si="17"/>
        <v>0.8240302743614002</v>
      </c>
    </row>
    <row r="78" spans="2:21" ht="12.75">
      <c r="B78" s="20"/>
      <c r="C78" s="5"/>
      <c r="D78" s="16" t="s">
        <v>19</v>
      </c>
      <c r="E78" s="5">
        <v>1900</v>
      </c>
      <c r="F78" s="16">
        <v>1663</v>
      </c>
      <c r="G78" s="5">
        <v>1341</v>
      </c>
      <c r="H78" s="23">
        <f t="shared" si="12"/>
        <v>0.8752631578947369</v>
      </c>
      <c r="I78" s="29">
        <f t="shared" si="13"/>
        <v>0.7057894736842105</v>
      </c>
      <c r="J78" s="29">
        <f t="shared" si="14"/>
        <v>0.8063740228502706</v>
      </c>
      <c r="M78" s="5"/>
      <c r="N78" s="5"/>
      <c r="O78" s="16" t="s">
        <v>19</v>
      </c>
      <c r="P78" s="5">
        <v>1809</v>
      </c>
      <c r="Q78" s="16">
        <v>1631</v>
      </c>
      <c r="R78" s="5">
        <v>1341</v>
      </c>
      <c r="S78" s="23">
        <f t="shared" si="15"/>
        <v>0.9016030956329464</v>
      </c>
      <c r="T78" s="29">
        <f t="shared" si="16"/>
        <v>0.7412935323383084</v>
      </c>
      <c r="U78" s="24">
        <f t="shared" si="17"/>
        <v>0.8221949724095647</v>
      </c>
    </row>
    <row r="79" spans="2:21" ht="12.75">
      <c r="B79" s="20"/>
      <c r="C79" s="6"/>
      <c r="D79" s="17" t="s">
        <v>21</v>
      </c>
      <c r="E79" s="6">
        <v>1410</v>
      </c>
      <c r="F79" s="17">
        <v>1031</v>
      </c>
      <c r="G79" s="6">
        <v>596</v>
      </c>
      <c r="H79" s="25">
        <f t="shared" si="12"/>
        <v>0.7312056737588652</v>
      </c>
      <c r="I79" s="30">
        <f t="shared" si="13"/>
        <v>0.4226950354609929</v>
      </c>
      <c r="J79" s="30">
        <f t="shared" si="14"/>
        <v>0.5780795344325897</v>
      </c>
      <c r="M79" s="5"/>
      <c r="N79" s="6"/>
      <c r="O79" s="17" t="s">
        <v>21</v>
      </c>
      <c r="P79" s="6">
        <v>1290</v>
      </c>
      <c r="Q79" s="17">
        <v>1011</v>
      </c>
      <c r="R79" s="6">
        <v>596</v>
      </c>
      <c r="S79" s="25">
        <f t="shared" si="15"/>
        <v>0.7837209302325582</v>
      </c>
      <c r="T79" s="30">
        <f t="shared" si="16"/>
        <v>0.462015503875969</v>
      </c>
      <c r="U79" s="26">
        <f t="shared" si="17"/>
        <v>0.5895153313550939</v>
      </c>
    </row>
    <row r="80" spans="2:21" ht="12.75">
      <c r="B80" s="20"/>
      <c r="C80" s="5" t="s">
        <v>6</v>
      </c>
      <c r="D80" s="16" t="s">
        <v>17</v>
      </c>
      <c r="E80" s="5">
        <v>5133</v>
      </c>
      <c r="F80" s="16">
        <v>4167</v>
      </c>
      <c r="G80" s="5">
        <v>3536</v>
      </c>
      <c r="H80" s="23">
        <f t="shared" si="12"/>
        <v>0.8118059614260666</v>
      </c>
      <c r="I80" s="29">
        <f t="shared" si="13"/>
        <v>0.6888759010325346</v>
      </c>
      <c r="J80" s="29">
        <f t="shared" si="14"/>
        <v>0.8485721142308615</v>
      </c>
      <c r="M80" s="5"/>
      <c r="N80" s="5" t="s">
        <v>6</v>
      </c>
      <c r="O80" s="16" t="s">
        <v>17</v>
      </c>
      <c r="P80" s="5">
        <v>4912</v>
      </c>
      <c r="Q80" s="16">
        <v>4106</v>
      </c>
      <c r="R80" s="5">
        <v>3536</v>
      </c>
      <c r="S80" s="23">
        <f t="shared" si="15"/>
        <v>0.8359120521172638</v>
      </c>
      <c r="T80" s="29">
        <f t="shared" si="16"/>
        <v>0.7198697068403909</v>
      </c>
      <c r="U80" s="24">
        <f t="shared" si="17"/>
        <v>0.8611787627861666</v>
      </c>
    </row>
    <row r="81" spans="2:21" ht="12.75">
      <c r="B81" s="20"/>
      <c r="C81" s="5"/>
      <c r="D81" s="16" t="s">
        <v>19</v>
      </c>
      <c r="E81" s="5">
        <v>7437</v>
      </c>
      <c r="F81" s="16">
        <v>6412</v>
      </c>
      <c r="G81" s="5">
        <v>5079</v>
      </c>
      <c r="H81" s="23">
        <f t="shared" si="12"/>
        <v>0.8621756084442651</v>
      </c>
      <c r="I81" s="29">
        <f t="shared" si="13"/>
        <v>0.6829366680112948</v>
      </c>
      <c r="J81" s="29">
        <f t="shared" si="14"/>
        <v>0.7921085464753587</v>
      </c>
      <c r="M81" s="5"/>
      <c r="N81" s="5"/>
      <c r="O81" s="16" t="s">
        <v>19</v>
      </c>
      <c r="P81" s="5">
        <v>7030</v>
      </c>
      <c r="Q81" s="16">
        <v>6295</v>
      </c>
      <c r="R81" s="5">
        <v>5079</v>
      </c>
      <c r="S81" s="23">
        <f t="shared" si="15"/>
        <v>0.895448079658606</v>
      </c>
      <c r="T81" s="29">
        <f t="shared" si="16"/>
        <v>0.722475106685633</v>
      </c>
      <c r="U81" s="24">
        <f t="shared" si="17"/>
        <v>0.8068308181096108</v>
      </c>
    </row>
    <row r="82" spans="2:21" ht="12.75">
      <c r="B82" s="20"/>
      <c r="C82" s="5"/>
      <c r="D82" s="16" t="s">
        <v>21</v>
      </c>
      <c r="E82" s="5">
        <v>6362</v>
      </c>
      <c r="F82" s="16">
        <v>4606</v>
      </c>
      <c r="G82" s="5">
        <v>2633</v>
      </c>
      <c r="H82" s="23">
        <f t="shared" si="12"/>
        <v>0.7239861678717384</v>
      </c>
      <c r="I82" s="29">
        <f t="shared" si="13"/>
        <v>0.41386356491669285</v>
      </c>
      <c r="J82" s="29">
        <f t="shared" si="14"/>
        <v>0.5716456795484152</v>
      </c>
      <c r="M82" s="5"/>
      <c r="N82" s="5"/>
      <c r="O82" s="16" t="s">
        <v>21</v>
      </c>
      <c r="P82" s="5">
        <v>5638</v>
      </c>
      <c r="Q82" s="16">
        <v>4472</v>
      </c>
      <c r="R82" s="5">
        <v>2633</v>
      </c>
      <c r="S82" s="23">
        <f t="shared" si="15"/>
        <v>0.7931890741397659</v>
      </c>
      <c r="T82" s="29">
        <f t="shared" si="16"/>
        <v>0.46700957786449093</v>
      </c>
      <c r="U82" s="24">
        <f t="shared" si="17"/>
        <v>0.5887745974955277</v>
      </c>
    </row>
    <row r="83" spans="2:21" ht="12.75">
      <c r="B83" s="20"/>
      <c r="C83" s="4" t="s">
        <v>7</v>
      </c>
      <c r="D83" s="15" t="s">
        <v>17</v>
      </c>
      <c r="E83" s="4">
        <v>6305</v>
      </c>
      <c r="F83" s="15">
        <v>4790</v>
      </c>
      <c r="G83" s="4">
        <v>3889</v>
      </c>
      <c r="H83" s="21">
        <f t="shared" si="12"/>
        <v>0.7597145122918318</v>
      </c>
      <c r="I83" s="28">
        <f t="shared" si="13"/>
        <v>0.616812053925456</v>
      </c>
      <c r="J83" s="28">
        <f t="shared" si="14"/>
        <v>0.8118997912317327</v>
      </c>
      <c r="M83" s="5"/>
      <c r="N83" s="4" t="s">
        <v>7</v>
      </c>
      <c r="O83" s="15" t="s">
        <v>17</v>
      </c>
      <c r="P83" s="4">
        <v>6111</v>
      </c>
      <c r="Q83" s="15">
        <v>4723</v>
      </c>
      <c r="R83" s="4">
        <v>3889</v>
      </c>
      <c r="S83" s="21">
        <f t="shared" si="15"/>
        <v>0.7728685976108657</v>
      </c>
      <c r="T83" s="28">
        <f t="shared" si="16"/>
        <v>0.6363933889707085</v>
      </c>
      <c r="U83" s="22">
        <f t="shared" si="17"/>
        <v>0.8234173195003176</v>
      </c>
    </row>
    <row r="84" spans="2:21" ht="12.75">
      <c r="B84" s="20"/>
      <c r="C84" s="5"/>
      <c r="D84" s="16" t="s">
        <v>19</v>
      </c>
      <c r="E84" s="5">
        <v>9225</v>
      </c>
      <c r="F84" s="16">
        <v>7617</v>
      </c>
      <c r="G84" s="5">
        <v>5647</v>
      </c>
      <c r="H84" s="23">
        <f t="shared" si="12"/>
        <v>0.8256910569105691</v>
      </c>
      <c r="I84" s="29">
        <f t="shared" si="13"/>
        <v>0.6121409214092141</v>
      </c>
      <c r="J84" s="29">
        <f t="shared" si="14"/>
        <v>0.7413679926480241</v>
      </c>
      <c r="M84" s="5"/>
      <c r="N84" s="5"/>
      <c r="O84" s="16" t="s">
        <v>19</v>
      </c>
      <c r="P84" s="5">
        <v>8717</v>
      </c>
      <c r="Q84" s="16">
        <v>7513</v>
      </c>
      <c r="R84" s="5">
        <v>5647</v>
      </c>
      <c r="S84" s="23">
        <f t="shared" si="15"/>
        <v>0.8618790868418034</v>
      </c>
      <c r="T84" s="29">
        <f t="shared" si="16"/>
        <v>0.6478146151198807</v>
      </c>
      <c r="U84" s="24">
        <f t="shared" si="17"/>
        <v>0.7516305071209903</v>
      </c>
    </row>
    <row r="85" spans="2:21" ht="12.75">
      <c r="B85" s="20"/>
      <c r="C85" s="6"/>
      <c r="D85" s="17" t="s">
        <v>21</v>
      </c>
      <c r="E85" s="6">
        <v>8164</v>
      </c>
      <c r="F85" s="17">
        <v>5743</v>
      </c>
      <c r="G85" s="6">
        <v>3250</v>
      </c>
      <c r="H85" s="25">
        <f t="shared" si="12"/>
        <v>0.703454189122979</v>
      </c>
      <c r="I85" s="30">
        <f t="shared" si="13"/>
        <v>0.3980891719745223</v>
      </c>
      <c r="J85" s="30">
        <f t="shared" si="14"/>
        <v>0.5659063207382901</v>
      </c>
      <c r="M85" s="5"/>
      <c r="N85" s="6"/>
      <c r="O85" s="17" t="s">
        <v>21</v>
      </c>
      <c r="P85" s="6">
        <v>7421</v>
      </c>
      <c r="Q85" s="17">
        <v>5643</v>
      </c>
      <c r="R85" s="6">
        <v>3250</v>
      </c>
      <c r="S85" s="25">
        <f t="shared" si="15"/>
        <v>0.7604096482953779</v>
      </c>
      <c r="T85" s="30">
        <f t="shared" si="16"/>
        <v>0.4379463684139604</v>
      </c>
      <c r="U85" s="26">
        <f t="shared" si="17"/>
        <v>0.5759347864611023</v>
      </c>
    </row>
    <row r="86" spans="2:21" ht="12.75">
      <c r="B86" s="20"/>
      <c r="C86" s="5" t="s">
        <v>8</v>
      </c>
      <c r="D86" s="16" t="s">
        <v>17</v>
      </c>
      <c r="E86" s="5">
        <v>10206</v>
      </c>
      <c r="F86" s="16">
        <v>7861</v>
      </c>
      <c r="G86" s="5">
        <v>6348</v>
      </c>
      <c r="H86" s="23">
        <f t="shared" si="12"/>
        <v>0.7702331961591221</v>
      </c>
      <c r="I86" s="29">
        <f t="shared" si="13"/>
        <v>0.6219870664315109</v>
      </c>
      <c r="J86" s="29">
        <f t="shared" si="14"/>
        <v>0.8075308484925582</v>
      </c>
      <c r="M86" s="5"/>
      <c r="N86" s="5" t="s">
        <v>8</v>
      </c>
      <c r="O86" s="16" t="s">
        <v>17</v>
      </c>
      <c r="P86" s="5">
        <v>9843</v>
      </c>
      <c r="Q86" s="16">
        <v>7695</v>
      </c>
      <c r="R86" s="5">
        <v>6348</v>
      </c>
      <c r="S86" s="23">
        <f t="shared" si="15"/>
        <v>0.7817738494361475</v>
      </c>
      <c r="T86" s="29">
        <f t="shared" si="16"/>
        <v>0.644925327644011</v>
      </c>
      <c r="U86" s="24">
        <f t="shared" si="17"/>
        <v>0.8249512670565302</v>
      </c>
    </row>
    <row r="87" spans="2:21" ht="12.75">
      <c r="B87" s="20"/>
      <c r="C87" s="5"/>
      <c r="D87" s="16" t="s">
        <v>19</v>
      </c>
      <c r="E87" s="5">
        <v>19421</v>
      </c>
      <c r="F87" s="16">
        <v>15897</v>
      </c>
      <c r="G87" s="5">
        <v>12222</v>
      </c>
      <c r="H87" s="23">
        <f t="shared" si="12"/>
        <v>0.8185469337315278</v>
      </c>
      <c r="I87" s="29">
        <f t="shared" si="13"/>
        <v>0.6293187786416765</v>
      </c>
      <c r="J87" s="29">
        <f t="shared" si="14"/>
        <v>0.7688243064729194</v>
      </c>
      <c r="M87" s="5"/>
      <c r="N87" s="5"/>
      <c r="O87" s="16" t="s">
        <v>19</v>
      </c>
      <c r="P87" s="5">
        <v>18144</v>
      </c>
      <c r="Q87" s="16">
        <v>15642</v>
      </c>
      <c r="R87" s="5">
        <v>12222</v>
      </c>
      <c r="S87" s="23">
        <f t="shared" si="15"/>
        <v>0.8621031746031746</v>
      </c>
      <c r="T87" s="29">
        <f t="shared" si="16"/>
        <v>0.6736111111111112</v>
      </c>
      <c r="U87" s="24">
        <f t="shared" si="17"/>
        <v>0.7813578826237054</v>
      </c>
    </row>
    <row r="88" spans="2:21" ht="12.75">
      <c r="B88" s="18"/>
      <c r="C88" s="6"/>
      <c r="D88" s="17" t="s">
        <v>21</v>
      </c>
      <c r="E88" s="6">
        <v>11137</v>
      </c>
      <c r="F88" s="17">
        <v>7147</v>
      </c>
      <c r="G88" s="6">
        <v>3683</v>
      </c>
      <c r="H88" s="25">
        <f t="shared" si="12"/>
        <v>0.6417347580138277</v>
      </c>
      <c r="I88" s="30">
        <f t="shared" si="13"/>
        <v>0.330699470234354</v>
      </c>
      <c r="J88" s="30">
        <f t="shared" si="14"/>
        <v>0.5153211137540227</v>
      </c>
      <c r="M88" s="6"/>
      <c r="N88" s="6"/>
      <c r="O88" s="17" t="s">
        <v>21</v>
      </c>
      <c r="P88" s="6">
        <v>9606</v>
      </c>
      <c r="Q88" s="17">
        <v>6949</v>
      </c>
      <c r="R88" s="6">
        <v>3683</v>
      </c>
      <c r="S88" s="25">
        <f t="shared" si="15"/>
        <v>0.723402040391422</v>
      </c>
      <c r="T88" s="30">
        <f t="shared" si="16"/>
        <v>0.3834062044555486</v>
      </c>
      <c r="U88" s="26">
        <f t="shared" si="17"/>
        <v>0.5300043171679378</v>
      </c>
    </row>
    <row r="89" spans="2:21" ht="12.75">
      <c r="B89" s="20" t="s">
        <v>12</v>
      </c>
      <c r="C89" s="4" t="s">
        <v>2</v>
      </c>
      <c r="D89" s="15" t="s">
        <v>17</v>
      </c>
      <c r="E89" s="4">
        <v>128577</v>
      </c>
      <c r="F89" s="15">
        <v>104702</v>
      </c>
      <c r="G89" s="4">
        <v>89869</v>
      </c>
      <c r="H89" s="21">
        <f t="shared" si="12"/>
        <v>0.814313601966137</v>
      </c>
      <c r="I89" s="28">
        <f t="shared" si="13"/>
        <v>0.698950823242104</v>
      </c>
      <c r="J89" s="28">
        <f t="shared" si="14"/>
        <v>0.8583312639682146</v>
      </c>
      <c r="M89" s="5" t="s">
        <v>12</v>
      </c>
      <c r="N89" s="4" t="s">
        <v>2</v>
      </c>
      <c r="O89" s="15" t="s">
        <v>17</v>
      </c>
      <c r="P89" s="4">
        <v>122924</v>
      </c>
      <c r="Q89" s="15">
        <v>103425</v>
      </c>
      <c r="R89" s="4">
        <v>89869</v>
      </c>
      <c r="S89" s="21">
        <f t="shared" si="15"/>
        <v>0.8413735316130292</v>
      </c>
      <c r="T89" s="28">
        <f t="shared" si="16"/>
        <v>0.7310940093065634</v>
      </c>
      <c r="U89" s="22">
        <f t="shared" si="17"/>
        <v>0.8689291757312062</v>
      </c>
    </row>
    <row r="90" spans="2:21" ht="12.75">
      <c r="B90" s="20"/>
      <c r="C90" s="5"/>
      <c r="D90" s="16" t="s">
        <v>19</v>
      </c>
      <c r="E90" s="5">
        <v>363298</v>
      </c>
      <c r="F90" s="16">
        <v>272898</v>
      </c>
      <c r="G90" s="5">
        <v>234249</v>
      </c>
      <c r="H90" s="23">
        <f t="shared" si="12"/>
        <v>0.7511684622541275</v>
      </c>
      <c r="I90" s="29">
        <f t="shared" si="13"/>
        <v>0.6447847221839922</v>
      </c>
      <c r="J90" s="29">
        <f t="shared" si="14"/>
        <v>0.8583756568388189</v>
      </c>
      <c r="M90" s="5"/>
      <c r="N90" s="5"/>
      <c r="O90" s="16" t="s">
        <v>19</v>
      </c>
      <c r="P90" s="5">
        <v>312319</v>
      </c>
      <c r="Q90" s="16">
        <v>269544</v>
      </c>
      <c r="R90" s="5">
        <v>234249</v>
      </c>
      <c r="S90" s="23">
        <f t="shared" si="15"/>
        <v>0.863040673157893</v>
      </c>
      <c r="T90" s="29">
        <f t="shared" si="16"/>
        <v>0.7500312180815129</v>
      </c>
      <c r="U90" s="24">
        <f t="shared" si="17"/>
        <v>0.8690566289733772</v>
      </c>
    </row>
    <row r="91" spans="2:21" ht="12.75">
      <c r="B91" s="20"/>
      <c r="C91" s="6"/>
      <c r="D91" s="17" t="s">
        <v>21</v>
      </c>
      <c r="E91" s="6">
        <v>240360</v>
      </c>
      <c r="F91" s="17">
        <v>133693</v>
      </c>
      <c r="G91" s="6">
        <v>90065</v>
      </c>
      <c r="H91" s="25">
        <f t="shared" si="12"/>
        <v>0.5562198369112997</v>
      </c>
      <c r="I91" s="30">
        <f t="shared" si="13"/>
        <v>0.37470877017806625</v>
      </c>
      <c r="J91" s="30">
        <f t="shared" si="14"/>
        <v>0.6736702744347124</v>
      </c>
      <c r="M91" s="5"/>
      <c r="N91" s="6"/>
      <c r="O91" s="17" t="s">
        <v>21</v>
      </c>
      <c r="P91" s="6">
        <v>178933</v>
      </c>
      <c r="Q91" s="17">
        <v>130105</v>
      </c>
      <c r="R91" s="6">
        <v>90065</v>
      </c>
      <c r="S91" s="25">
        <f t="shared" si="15"/>
        <v>0.7271157360576305</v>
      </c>
      <c r="T91" s="30">
        <f t="shared" si="16"/>
        <v>0.5033448273934936</v>
      </c>
      <c r="U91" s="26">
        <f t="shared" si="17"/>
        <v>0.692248568463933</v>
      </c>
    </row>
    <row r="92" spans="2:21" ht="12.75">
      <c r="B92" s="20"/>
      <c r="C92" s="4" t="s">
        <v>3</v>
      </c>
      <c r="D92" s="15" t="s">
        <v>17</v>
      </c>
      <c r="E92" s="4">
        <v>2586</v>
      </c>
      <c r="F92" s="15">
        <v>2088</v>
      </c>
      <c r="G92" s="4">
        <v>1767</v>
      </c>
      <c r="H92" s="21">
        <f t="shared" si="12"/>
        <v>0.8074245939675174</v>
      </c>
      <c r="I92" s="28">
        <f t="shared" si="13"/>
        <v>0.6832946635730859</v>
      </c>
      <c r="J92" s="28">
        <f t="shared" si="14"/>
        <v>0.8462643678160919</v>
      </c>
      <c r="M92" s="5"/>
      <c r="N92" s="4" t="s">
        <v>3</v>
      </c>
      <c r="O92" s="15" t="s">
        <v>17</v>
      </c>
      <c r="P92" s="4">
        <v>2512</v>
      </c>
      <c r="Q92" s="15">
        <v>2051</v>
      </c>
      <c r="R92" s="4">
        <v>1767</v>
      </c>
      <c r="S92" s="21">
        <f t="shared" si="15"/>
        <v>0.8164808917197452</v>
      </c>
      <c r="T92" s="28">
        <f t="shared" si="16"/>
        <v>0.7034235668789809</v>
      </c>
      <c r="U92" s="22">
        <f t="shared" si="17"/>
        <v>0.8615309605070697</v>
      </c>
    </row>
    <row r="93" spans="2:21" ht="12.75">
      <c r="B93" s="20"/>
      <c r="C93" s="5"/>
      <c r="D93" s="16" t="s">
        <v>19</v>
      </c>
      <c r="E93" s="5">
        <v>4886</v>
      </c>
      <c r="F93" s="16">
        <v>4081</v>
      </c>
      <c r="G93" s="5">
        <v>3368</v>
      </c>
      <c r="H93" s="23">
        <f t="shared" si="12"/>
        <v>0.835243553008596</v>
      </c>
      <c r="I93" s="29">
        <f t="shared" si="13"/>
        <v>0.689316414244781</v>
      </c>
      <c r="J93" s="29">
        <f t="shared" si="14"/>
        <v>0.8252879196275422</v>
      </c>
      <c r="M93" s="5"/>
      <c r="N93" s="5"/>
      <c r="O93" s="16" t="s">
        <v>19</v>
      </c>
      <c r="P93" s="5">
        <v>4518</v>
      </c>
      <c r="Q93" s="16">
        <v>3993</v>
      </c>
      <c r="R93" s="5">
        <v>3368</v>
      </c>
      <c r="S93" s="23">
        <f t="shared" si="15"/>
        <v>0.8837981407702523</v>
      </c>
      <c r="T93" s="29">
        <f t="shared" si="16"/>
        <v>0.7454625940681717</v>
      </c>
      <c r="U93" s="24">
        <f t="shared" si="17"/>
        <v>0.8434760831455046</v>
      </c>
    </row>
    <row r="94" spans="2:21" ht="12.75">
      <c r="B94" s="20"/>
      <c r="C94" s="6"/>
      <c r="D94" s="17" t="s">
        <v>21</v>
      </c>
      <c r="E94" s="6">
        <v>2976</v>
      </c>
      <c r="F94" s="17">
        <v>1935</v>
      </c>
      <c r="G94" s="6">
        <v>1169</v>
      </c>
      <c r="H94" s="25">
        <f t="shared" si="12"/>
        <v>0.6502016129032258</v>
      </c>
      <c r="I94" s="30">
        <f t="shared" si="13"/>
        <v>0.39280913978494625</v>
      </c>
      <c r="J94" s="30">
        <f t="shared" si="14"/>
        <v>0.6041343669250646</v>
      </c>
      <c r="M94" s="5"/>
      <c r="N94" s="6"/>
      <c r="O94" s="17" t="s">
        <v>21</v>
      </c>
      <c r="P94" s="6">
        <v>2509</v>
      </c>
      <c r="Q94" s="17">
        <v>1828</v>
      </c>
      <c r="R94" s="6">
        <v>1169</v>
      </c>
      <c r="S94" s="25">
        <f t="shared" si="15"/>
        <v>0.7285771223595058</v>
      </c>
      <c r="T94" s="30">
        <f t="shared" si="16"/>
        <v>0.4659226783579115</v>
      </c>
      <c r="U94" s="26">
        <f t="shared" si="17"/>
        <v>0.6394967177242888</v>
      </c>
    </row>
    <row r="95" spans="2:21" ht="12.75">
      <c r="B95" s="20"/>
      <c r="C95" s="4" t="s">
        <v>4</v>
      </c>
      <c r="D95" s="15" t="s">
        <v>17</v>
      </c>
      <c r="E95" s="4">
        <v>17450</v>
      </c>
      <c r="F95" s="15">
        <v>14006</v>
      </c>
      <c r="G95" s="4">
        <v>11725</v>
      </c>
      <c r="H95" s="21">
        <f t="shared" si="12"/>
        <v>0.8026361031518625</v>
      </c>
      <c r="I95" s="28">
        <f t="shared" si="13"/>
        <v>0.671919770773639</v>
      </c>
      <c r="J95" s="28">
        <f t="shared" si="14"/>
        <v>0.8371412251892046</v>
      </c>
      <c r="M95" s="5"/>
      <c r="N95" s="4" t="s">
        <v>4</v>
      </c>
      <c r="O95" s="15" t="s">
        <v>17</v>
      </c>
      <c r="P95" s="4">
        <v>16919</v>
      </c>
      <c r="Q95" s="15">
        <v>13756</v>
      </c>
      <c r="R95" s="4">
        <v>11725</v>
      </c>
      <c r="S95" s="21">
        <f t="shared" si="15"/>
        <v>0.8130504166912939</v>
      </c>
      <c r="T95" s="28">
        <f t="shared" si="16"/>
        <v>0.6930078609846918</v>
      </c>
      <c r="U95" s="22">
        <f t="shared" si="17"/>
        <v>0.8523553358534458</v>
      </c>
    </row>
    <row r="96" spans="2:21" ht="12.75">
      <c r="B96" s="20"/>
      <c r="C96" s="5"/>
      <c r="D96" s="16" t="s">
        <v>19</v>
      </c>
      <c r="E96" s="5">
        <v>32605</v>
      </c>
      <c r="F96" s="16">
        <v>27846</v>
      </c>
      <c r="G96" s="5">
        <v>22729</v>
      </c>
      <c r="H96" s="23">
        <f t="shared" si="12"/>
        <v>0.8540407912896795</v>
      </c>
      <c r="I96" s="29">
        <f t="shared" si="13"/>
        <v>0.6971016715227726</v>
      </c>
      <c r="J96" s="29">
        <f t="shared" si="14"/>
        <v>0.8162393162393162</v>
      </c>
      <c r="M96" s="5"/>
      <c r="N96" s="5"/>
      <c r="O96" s="16" t="s">
        <v>19</v>
      </c>
      <c r="P96" s="5">
        <v>31292</v>
      </c>
      <c r="Q96" s="16">
        <v>27537</v>
      </c>
      <c r="R96" s="5">
        <v>22729</v>
      </c>
      <c r="S96" s="23">
        <f t="shared" si="15"/>
        <v>0.880001278281989</v>
      </c>
      <c r="T96" s="29">
        <f t="shared" si="16"/>
        <v>0.7263517832033747</v>
      </c>
      <c r="U96" s="24">
        <f t="shared" si="17"/>
        <v>0.825398554671896</v>
      </c>
    </row>
    <row r="97" spans="2:21" ht="12.75">
      <c r="B97" s="20"/>
      <c r="C97" s="6"/>
      <c r="D97" s="17" t="s">
        <v>21</v>
      </c>
      <c r="E97" s="6">
        <v>16301</v>
      </c>
      <c r="F97" s="17">
        <v>11452</v>
      </c>
      <c r="G97" s="6">
        <v>6238</v>
      </c>
      <c r="H97" s="25">
        <f t="shared" si="12"/>
        <v>0.7025335868965095</v>
      </c>
      <c r="I97" s="30">
        <f t="shared" si="13"/>
        <v>0.3826759094534078</v>
      </c>
      <c r="J97" s="30">
        <f t="shared" si="14"/>
        <v>0.544708347886832</v>
      </c>
      <c r="M97" s="5"/>
      <c r="N97" s="6"/>
      <c r="O97" s="17" t="s">
        <v>21</v>
      </c>
      <c r="P97" s="6">
        <v>14726</v>
      </c>
      <c r="Q97" s="17">
        <v>11224</v>
      </c>
      <c r="R97" s="6">
        <v>6238</v>
      </c>
      <c r="S97" s="25">
        <f t="shared" si="15"/>
        <v>0.7621893250033953</v>
      </c>
      <c r="T97" s="30">
        <f t="shared" si="16"/>
        <v>0.4236045090316447</v>
      </c>
      <c r="U97" s="26">
        <f t="shared" si="17"/>
        <v>0.5557733428367784</v>
      </c>
    </row>
    <row r="98" spans="2:21" ht="12.75">
      <c r="B98" s="20"/>
      <c r="C98" s="4" t="s">
        <v>5</v>
      </c>
      <c r="D98" s="15" t="s">
        <v>17</v>
      </c>
      <c r="E98" s="4">
        <v>1320</v>
      </c>
      <c r="F98" s="15">
        <v>1082</v>
      </c>
      <c r="G98" s="4">
        <v>919</v>
      </c>
      <c r="H98" s="21">
        <f t="shared" si="12"/>
        <v>0.8196969696969697</v>
      </c>
      <c r="I98" s="28">
        <f t="shared" si="13"/>
        <v>0.6962121212121212</v>
      </c>
      <c r="J98" s="28">
        <f t="shared" si="14"/>
        <v>0.8493530499075785</v>
      </c>
      <c r="M98" s="5"/>
      <c r="N98" s="4" t="s">
        <v>5</v>
      </c>
      <c r="O98" s="15" t="s">
        <v>17</v>
      </c>
      <c r="P98" s="4">
        <v>1267</v>
      </c>
      <c r="Q98" s="15">
        <v>1060</v>
      </c>
      <c r="R98" s="4">
        <v>919</v>
      </c>
      <c r="S98" s="21">
        <f t="shared" si="15"/>
        <v>0.8366219415943172</v>
      </c>
      <c r="T98" s="28">
        <f t="shared" si="16"/>
        <v>0.7253354380426204</v>
      </c>
      <c r="U98" s="22">
        <f t="shared" si="17"/>
        <v>0.8669811320754717</v>
      </c>
    </row>
    <row r="99" spans="2:21" ht="12.75">
      <c r="B99" s="20"/>
      <c r="C99" s="5"/>
      <c r="D99" s="16" t="s">
        <v>19</v>
      </c>
      <c r="E99" s="5">
        <v>2489</v>
      </c>
      <c r="F99" s="16">
        <v>2243</v>
      </c>
      <c r="G99" s="5">
        <v>1964</v>
      </c>
      <c r="H99" s="23">
        <f t="shared" si="12"/>
        <v>0.9011651265568501</v>
      </c>
      <c r="I99" s="29">
        <f t="shared" si="13"/>
        <v>0.7890719164323021</v>
      </c>
      <c r="J99" s="29">
        <f t="shared" si="14"/>
        <v>0.8756130182790905</v>
      </c>
      <c r="M99" s="5"/>
      <c r="N99" s="5"/>
      <c r="O99" s="16" t="s">
        <v>19</v>
      </c>
      <c r="P99" s="5">
        <v>2400</v>
      </c>
      <c r="Q99" s="16">
        <v>2209</v>
      </c>
      <c r="R99" s="5">
        <v>1964</v>
      </c>
      <c r="S99" s="23">
        <f t="shared" si="15"/>
        <v>0.9204166666666667</v>
      </c>
      <c r="T99" s="29">
        <f t="shared" si="16"/>
        <v>0.8183333333333334</v>
      </c>
      <c r="U99" s="24">
        <f t="shared" si="17"/>
        <v>0.8890900860117701</v>
      </c>
    </row>
    <row r="100" spans="2:21" ht="12.75">
      <c r="B100" s="20"/>
      <c r="C100" s="6"/>
      <c r="D100" s="17" t="s">
        <v>21</v>
      </c>
      <c r="E100" s="6">
        <v>1380</v>
      </c>
      <c r="F100" s="17">
        <v>1040</v>
      </c>
      <c r="G100" s="6">
        <v>663</v>
      </c>
      <c r="H100" s="25">
        <f t="shared" si="12"/>
        <v>0.7536231884057971</v>
      </c>
      <c r="I100" s="30">
        <f t="shared" si="13"/>
        <v>0.48043478260869565</v>
      </c>
      <c r="J100" s="30">
        <f t="shared" si="14"/>
        <v>0.6375</v>
      </c>
      <c r="M100" s="5"/>
      <c r="N100" s="6"/>
      <c r="O100" s="17" t="s">
        <v>21</v>
      </c>
      <c r="P100" s="6">
        <v>1278</v>
      </c>
      <c r="Q100" s="17">
        <v>1019</v>
      </c>
      <c r="R100" s="6">
        <v>663</v>
      </c>
      <c r="S100" s="25">
        <f t="shared" si="15"/>
        <v>0.797339593114241</v>
      </c>
      <c r="T100" s="30">
        <f t="shared" si="16"/>
        <v>0.5187793427230047</v>
      </c>
      <c r="U100" s="26">
        <f t="shared" si="17"/>
        <v>0.6506378802747792</v>
      </c>
    </row>
    <row r="101" spans="2:21" ht="12.75">
      <c r="B101" s="20"/>
      <c r="C101" s="4" t="s">
        <v>6</v>
      </c>
      <c r="D101" s="15" t="s">
        <v>17</v>
      </c>
      <c r="E101" s="4">
        <v>4928</v>
      </c>
      <c r="F101" s="15">
        <v>3972</v>
      </c>
      <c r="G101" s="4">
        <v>3359</v>
      </c>
      <c r="H101" s="21">
        <f aca="true" t="shared" si="18" ref="H101:H109">F101/E101</f>
        <v>0.8060064935064936</v>
      </c>
      <c r="I101" s="28">
        <f aca="true" t="shared" si="19" ref="I101:I109">G101/E101</f>
        <v>0.6816152597402597</v>
      </c>
      <c r="J101" s="28">
        <f aca="true" t="shared" si="20" ref="J101:J109">G101/F101</f>
        <v>0.845669687814703</v>
      </c>
      <c r="M101" s="5"/>
      <c r="N101" s="4" t="s">
        <v>6</v>
      </c>
      <c r="O101" s="15" t="s">
        <v>17</v>
      </c>
      <c r="P101" s="4">
        <v>4634</v>
      </c>
      <c r="Q101" s="15">
        <v>3902</v>
      </c>
      <c r="R101" s="4">
        <v>3359</v>
      </c>
      <c r="S101" s="21">
        <f aca="true" t="shared" si="21" ref="S101:S109">Q101/P101</f>
        <v>0.8420371169615882</v>
      </c>
      <c r="T101" s="28">
        <f aca="true" t="shared" si="22" ref="T101:T109">R101/P101</f>
        <v>0.7248597324126025</v>
      </c>
      <c r="U101" s="22">
        <f aca="true" t="shared" si="23" ref="U101:U109">R101/Q101</f>
        <v>0.8608405945668888</v>
      </c>
    </row>
    <row r="102" spans="2:21" ht="12.75">
      <c r="B102" s="20"/>
      <c r="C102" s="5"/>
      <c r="D102" s="16" t="s">
        <v>19</v>
      </c>
      <c r="E102" s="5">
        <v>9460</v>
      </c>
      <c r="F102" s="16">
        <v>8299</v>
      </c>
      <c r="G102" s="5">
        <v>7030</v>
      </c>
      <c r="H102" s="23">
        <f t="shared" si="18"/>
        <v>0.8772727272727273</v>
      </c>
      <c r="I102" s="29">
        <f t="shared" si="19"/>
        <v>0.7431289640591966</v>
      </c>
      <c r="J102" s="29">
        <f t="shared" si="20"/>
        <v>0.84709001084468</v>
      </c>
      <c r="M102" s="5"/>
      <c r="N102" s="5"/>
      <c r="O102" s="16" t="s">
        <v>19</v>
      </c>
      <c r="P102" s="5">
        <v>8963</v>
      </c>
      <c r="Q102" s="16">
        <v>8230</v>
      </c>
      <c r="R102" s="5">
        <v>7030</v>
      </c>
      <c r="S102" s="23">
        <f t="shared" si="21"/>
        <v>0.9182193462010487</v>
      </c>
      <c r="T102" s="29">
        <f t="shared" si="22"/>
        <v>0.7843356019190003</v>
      </c>
      <c r="U102" s="24">
        <f t="shared" si="23"/>
        <v>0.8541919805589308</v>
      </c>
    </row>
    <row r="103" spans="2:21" ht="12.75">
      <c r="B103" s="20"/>
      <c r="C103" s="6"/>
      <c r="D103" s="17" t="s">
        <v>21</v>
      </c>
      <c r="E103" s="6">
        <v>6139</v>
      </c>
      <c r="F103" s="17">
        <v>4562</v>
      </c>
      <c r="G103" s="6">
        <v>2895</v>
      </c>
      <c r="H103" s="25">
        <f t="shared" si="18"/>
        <v>0.743117771624043</v>
      </c>
      <c r="I103" s="30">
        <f t="shared" si="19"/>
        <v>0.4715751751099528</v>
      </c>
      <c r="J103" s="30">
        <f t="shared" si="20"/>
        <v>0.6345900920648838</v>
      </c>
      <c r="M103" s="5"/>
      <c r="N103" s="6"/>
      <c r="O103" s="17" t="s">
        <v>21</v>
      </c>
      <c r="P103" s="6">
        <v>5468</v>
      </c>
      <c r="Q103" s="17">
        <v>4439</v>
      </c>
      <c r="R103" s="6">
        <v>2895</v>
      </c>
      <c r="S103" s="25">
        <f t="shared" si="21"/>
        <v>0.8118141916605706</v>
      </c>
      <c r="T103" s="30">
        <f t="shared" si="22"/>
        <v>0.5294440380395026</v>
      </c>
      <c r="U103" s="26">
        <f t="shared" si="23"/>
        <v>0.6521739130434783</v>
      </c>
    </row>
    <row r="104" spans="2:21" ht="12.75">
      <c r="B104" s="20"/>
      <c r="C104" s="4" t="s">
        <v>7</v>
      </c>
      <c r="D104" s="15" t="s">
        <v>17</v>
      </c>
      <c r="E104" s="4">
        <v>6163</v>
      </c>
      <c r="F104" s="15">
        <v>4637</v>
      </c>
      <c r="G104" s="4">
        <v>3729</v>
      </c>
      <c r="H104" s="21">
        <f t="shared" si="18"/>
        <v>0.7523933149440207</v>
      </c>
      <c r="I104" s="28">
        <f t="shared" si="19"/>
        <v>0.605062469576505</v>
      </c>
      <c r="J104" s="28">
        <f t="shared" si="20"/>
        <v>0.8041837394867372</v>
      </c>
      <c r="M104" s="5"/>
      <c r="N104" s="4" t="s">
        <v>7</v>
      </c>
      <c r="O104" s="15" t="s">
        <v>17</v>
      </c>
      <c r="P104" s="4">
        <v>5866</v>
      </c>
      <c r="Q104" s="15">
        <v>4487</v>
      </c>
      <c r="R104" s="4">
        <v>3729</v>
      </c>
      <c r="S104" s="21">
        <f t="shared" si="21"/>
        <v>0.7649164677804295</v>
      </c>
      <c r="T104" s="28">
        <f t="shared" si="22"/>
        <v>0.6356972383225367</v>
      </c>
      <c r="U104" s="22">
        <f t="shared" si="23"/>
        <v>0.8310675284154223</v>
      </c>
    </row>
    <row r="105" spans="2:21" ht="12.75">
      <c r="B105" s="20"/>
      <c r="C105" s="5"/>
      <c r="D105" s="16" t="s">
        <v>19</v>
      </c>
      <c r="E105" s="5">
        <v>11238</v>
      </c>
      <c r="F105" s="16">
        <v>9467</v>
      </c>
      <c r="G105" s="5">
        <v>7696</v>
      </c>
      <c r="H105" s="23">
        <f t="shared" si="18"/>
        <v>0.8424096814379783</v>
      </c>
      <c r="I105" s="29">
        <f t="shared" si="19"/>
        <v>0.6848193628759566</v>
      </c>
      <c r="J105" s="29">
        <f t="shared" si="20"/>
        <v>0.8129291222140066</v>
      </c>
      <c r="M105" s="5"/>
      <c r="N105" s="5"/>
      <c r="O105" s="16" t="s">
        <v>19</v>
      </c>
      <c r="P105" s="5">
        <v>10457</v>
      </c>
      <c r="Q105" s="16">
        <v>9270</v>
      </c>
      <c r="R105" s="5">
        <v>7696</v>
      </c>
      <c r="S105" s="23">
        <f t="shared" si="21"/>
        <v>0.8864875203213158</v>
      </c>
      <c r="T105" s="29">
        <f t="shared" si="22"/>
        <v>0.7359663383379554</v>
      </c>
      <c r="U105" s="24">
        <f t="shared" si="23"/>
        <v>0.8302049622437971</v>
      </c>
    </row>
    <row r="106" spans="2:21" ht="12.75">
      <c r="B106" s="20"/>
      <c r="C106" s="6"/>
      <c r="D106" s="17" t="s">
        <v>21</v>
      </c>
      <c r="E106" s="6">
        <v>7838</v>
      </c>
      <c r="F106" s="17">
        <v>5557</v>
      </c>
      <c r="G106" s="6">
        <v>3365</v>
      </c>
      <c r="H106" s="25">
        <f t="shared" si="18"/>
        <v>0.7089818831334525</v>
      </c>
      <c r="I106" s="30">
        <f t="shared" si="19"/>
        <v>0.4293187037509569</v>
      </c>
      <c r="J106" s="30">
        <f t="shared" si="20"/>
        <v>0.605542558934677</v>
      </c>
      <c r="M106" s="5"/>
      <c r="N106" s="6"/>
      <c r="O106" s="17" t="s">
        <v>21</v>
      </c>
      <c r="P106" s="6">
        <v>6962</v>
      </c>
      <c r="Q106" s="17">
        <v>5258</v>
      </c>
      <c r="R106" s="6">
        <v>3365</v>
      </c>
      <c r="S106" s="25">
        <f t="shared" si="21"/>
        <v>0.7552427463372594</v>
      </c>
      <c r="T106" s="30">
        <f t="shared" si="22"/>
        <v>0.48333812122953174</v>
      </c>
      <c r="U106" s="26">
        <f t="shared" si="23"/>
        <v>0.6399771776340814</v>
      </c>
    </row>
    <row r="107" spans="2:21" ht="12.75">
      <c r="B107" s="20"/>
      <c r="C107" s="4" t="s">
        <v>8</v>
      </c>
      <c r="D107" s="15" t="s">
        <v>17</v>
      </c>
      <c r="E107" s="4">
        <v>10775</v>
      </c>
      <c r="F107" s="15">
        <v>8355</v>
      </c>
      <c r="G107" s="4">
        <v>7013</v>
      </c>
      <c r="H107" s="21">
        <f t="shared" si="18"/>
        <v>0.7754060324825987</v>
      </c>
      <c r="I107" s="28">
        <f t="shared" si="19"/>
        <v>0.6508584686774942</v>
      </c>
      <c r="J107" s="28">
        <f t="shared" si="20"/>
        <v>0.839377618192699</v>
      </c>
      <c r="M107" s="5"/>
      <c r="N107" s="4" t="s">
        <v>8</v>
      </c>
      <c r="O107" s="15" t="s">
        <v>17</v>
      </c>
      <c r="P107" s="4">
        <v>10292</v>
      </c>
      <c r="Q107" s="15">
        <v>8191</v>
      </c>
      <c r="R107" s="4">
        <v>7013</v>
      </c>
      <c r="S107" s="21">
        <f t="shared" si="21"/>
        <v>0.7958608628060629</v>
      </c>
      <c r="T107" s="28">
        <f t="shared" si="22"/>
        <v>0.6814030314807618</v>
      </c>
      <c r="U107" s="22">
        <f t="shared" si="23"/>
        <v>0.8561836161640826</v>
      </c>
    </row>
    <row r="108" spans="2:21" ht="12.75">
      <c r="B108" s="20"/>
      <c r="C108" s="5"/>
      <c r="D108" s="16" t="s">
        <v>19</v>
      </c>
      <c r="E108" s="5">
        <v>25019</v>
      </c>
      <c r="F108" s="16">
        <v>20914</v>
      </c>
      <c r="G108" s="5">
        <v>17146</v>
      </c>
      <c r="H108" s="23">
        <f t="shared" si="18"/>
        <v>0.8359246972301051</v>
      </c>
      <c r="I108" s="29">
        <f t="shared" si="19"/>
        <v>0.6853191574403453</v>
      </c>
      <c r="J108" s="29">
        <f t="shared" si="20"/>
        <v>0.8198336042842115</v>
      </c>
      <c r="M108" s="5"/>
      <c r="N108" s="5"/>
      <c r="O108" s="16" t="s">
        <v>19</v>
      </c>
      <c r="P108" s="5">
        <v>23444</v>
      </c>
      <c r="Q108" s="16">
        <v>20657</v>
      </c>
      <c r="R108" s="5">
        <v>17146</v>
      </c>
      <c r="S108" s="23">
        <f t="shared" si="21"/>
        <v>0.881120969117898</v>
      </c>
      <c r="T108" s="29">
        <f t="shared" si="22"/>
        <v>0.7313598362054257</v>
      </c>
      <c r="U108" s="24">
        <f t="shared" si="23"/>
        <v>0.8300334027206274</v>
      </c>
    </row>
    <row r="109" spans="2:21" ht="12.75">
      <c r="B109" s="18"/>
      <c r="C109" s="6"/>
      <c r="D109" s="17" t="s">
        <v>21</v>
      </c>
      <c r="E109" s="6">
        <v>12979</v>
      </c>
      <c r="F109" s="17">
        <v>8524</v>
      </c>
      <c r="G109" s="6">
        <v>5044</v>
      </c>
      <c r="H109" s="25">
        <f t="shared" si="18"/>
        <v>0.6567532167347253</v>
      </c>
      <c r="I109" s="30">
        <f t="shared" si="19"/>
        <v>0.38862778334232223</v>
      </c>
      <c r="J109" s="30">
        <f t="shared" si="20"/>
        <v>0.5917409666823088</v>
      </c>
      <c r="M109" s="6"/>
      <c r="N109" s="6"/>
      <c r="O109" s="17" t="s">
        <v>21</v>
      </c>
      <c r="P109" s="6">
        <v>11275</v>
      </c>
      <c r="Q109" s="17">
        <v>8302</v>
      </c>
      <c r="R109" s="6">
        <v>5044</v>
      </c>
      <c r="S109" s="25">
        <f t="shared" si="21"/>
        <v>0.7363192904656319</v>
      </c>
      <c r="T109" s="30">
        <f t="shared" si="22"/>
        <v>0.44736141906873617</v>
      </c>
      <c r="U109" s="26">
        <f t="shared" si="23"/>
        <v>0.6075644423030595</v>
      </c>
    </row>
    <row r="110" spans="5:16" ht="12.75">
      <c r="E110" s="2">
        <f>SUM(E5:E109)</f>
        <v>3005982</v>
      </c>
      <c r="P110" s="2">
        <f>SUM(P5:P109)</f>
        <v>2599853</v>
      </c>
    </row>
    <row r="113" spans="2:13" ht="12.75">
      <c r="B113" t="s">
        <v>28</v>
      </c>
      <c r="M113" t="s">
        <v>29</v>
      </c>
    </row>
    <row r="114" spans="2:21" ht="12.75">
      <c r="B114" s="73" t="s">
        <v>73</v>
      </c>
      <c r="C114" t="s">
        <v>74</v>
      </c>
      <c r="D114" s="16"/>
      <c r="E114" s="16"/>
      <c r="F114" s="16"/>
      <c r="G114" s="16"/>
      <c r="H114" s="9" t="s">
        <v>51</v>
      </c>
      <c r="I114" s="4" t="s">
        <v>52</v>
      </c>
      <c r="J114" s="4" t="s">
        <v>27</v>
      </c>
      <c r="M114" s="73" t="s">
        <v>75</v>
      </c>
      <c r="N114" t="s">
        <v>74</v>
      </c>
      <c r="O114" s="16"/>
      <c r="P114" s="16"/>
      <c r="Q114" s="16"/>
      <c r="R114" s="16"/>
      <c r="S114" s="9" t="s">
        <v>51</v>
      </c>
      <c r="T114" s="4" t="s">
        <v>52</v>
      </c>
      <c r="U114" s="4" t="s">
        <v>27</v>
      </c>
    </row>
    <row r="115" spans="2:21" ht="12.75">
      <c r="B115" s="2" t="s">
        <v>24</v>
      </c>
      <c r="C115" s="2" t="s">
        <v>33</v>
      </c>
      <c r="D115" s="2" t="s">
        <v>16</v>
      </c>
      <c r="E115" s="36" t="s">
        <v>53</v>
      </c>
      <c r="F115" s="2" t="s">
        <v>25</v>
      </c>
      <c r="G115" s="36" t="s">
        <v>26</v>
      </c>
      <c r="H115" s="12" t="str">
        <f>"%1"</f>
        <v>%1</v>
      </c>
      <c r="I115" s="34" t="str">
        <f>"%2"</f>
        <v>%2</v>
      </c>
      <c r="J115" s="14">
        <v>0.03</v>
      </c>
      <c r="M115" s="2" t="s">
        <v>24</v>
      </c>
      <c r="N115" s="2" t="s">
        <v>33</v>
      </c>
      <c r="O115" s="2" t="s">
        <v>16</v>
      </c>
      <c r="P115" s="36" t="s">
        <v>53</v>
      </c>
      <c r="Q115" s="2" t="s">
        <v>25</v>
      </c>
      <c r="R115" s="36" t="s">
        <v>26</v>
      </c>
      <c r="S115" s="12" t="str">
        <f>"%1"</f>
        <v>%1</v>
      </c>
      <c r="T115" s="34" t="str">
        <f>"%2"</f>
        <v>%2</v>
      </c>
      <c r="U115" s="14">
        <v>0.03</v>
      </c>
    </row>
    <row r="116" spans="2:21" ht="12.75">
      <c r="B116" s="9" t="s">
        <v>1</v>
      </c>
      <c r="C116" s="4" t="s">
        <v>2</v>
      </c>
      <c r="D116" s="15" t="s">
        <v>17</v>
      </c>
      <c r="E116" s="4">
        <v>17974</v>
      </c>
      <c r="F116" s="15">
        <v>14391</v>
      </c>
      <c r="G116" s="4">
        <v>10390</v>
      </c>
      <c r="H116" s="21">
        <f aca="true" t="shared" si="24" ref="H116:H147">F116/E116</f>
        <v>0.8006565038388784</v>
      </c>
      <c r="I116" s="28">
        <f aca="true" t="shared" si="25" ref="I116:I147">G116/E116</f>
        <v>0.5780571937242683</v>
      </c>
      <c r="J116" s="28">
        <f aca="true" t="shared" si="26" ref="J116:J147">G116/F116</f>
        <v>0.7219790146619415</v>
      </c>
      <c r="M116" s="9" t="s">
        <v>1</v>
      </c>
      <c r="N116" s="4" t="s">
        <v>2</v>
      </c>
      <c r="O116" s="15" t="s">
        <v>17</v>
      </c>
      <c r="P116" s="4">
        <v>16257</v>
      </c>
      <c r="Q116" s="15">
        <v>13733</v>
      </c>
      <c r="R116" s="4">
        <v>10390</v>
      </c>
      <c r="S116" s="21">
        <f aca="true" t="shared" si="27" ref="S116:S147">Q116/P116</f>
        <v>0.8447438026696192</v>
      </c>
      <c r="T116" s="28">
        <f aca="true" t="shared" si="28" ref="T116:T147">R116/P116</f>
        <v>0.6391093067601649</v>
      </c>
      <c r="U116" s="28">
        <f aca="true" t="shared" si="29" ref="U116:U147">R116/Q116</f>
        <v>0.7565717614505206</v>
      </c>
    </row>
    <row r="117" spans="2:21" ht="12.75">
      <c r="B117" s="20"/>
      <c r="C117" s="5"/>
      <c r="D117" s="16" t="s">
        <v>19</v>
      </c>
      <c r="E117" s="5">
        <v>127638</v>
      </c>
      <c r="F117" s="16">
        <v>97241</v>
      </c>
      <c r="G117" s="5">
        <v>67069</v>
      </c>
      <c r="H117" s="23">
        <f t="shared" si="24"/>
        <v>0.7618499193030289</v>
      </c>
      <c r="I117" s="29">
        <f t="shared" si="25"/>
        <v>0.525462636518905</v>
      </c>
      <c r="J117" s="29">
        <f t="shared" si="26"/>
        <v>0.6897193570613219</v>
      </c>
      <c r="M117" s="20"/>
      <c r="N117" s="5"/>
      <c r="O117" s="16" t="s">
        <v>19</v>
      </c>
      <c r="P117" s="5">
        <v>115491</v>
      </c>
      <c r="Q117" s="16">
        <v>93792</v>
      </c>
      <c r="R117" s="5">
        <v>67069</v>
      </c>
      <c r="S117" s="23">
        <f t="shared" si="27"/>
        <v>0.812115229758163</v>
      </c>
      <c r="T117" s="29">
        <f t="shared" si="28"/>
        <v>0.5807292343126305</v>
      </c>
      <c r="U117" s="29">
        <f t="shared" si="29"/>
        <v>0.7150823097918799</v>
      </c>
    </row>
    <row r="118" spans="2:21" ht="12.75">
      <c r="B118" s="20"/>
      <c r="C118" s="5"/>
      <c r="D118" s="16" t="s">
        <v>21</v>
      </c>
      <c r="E118" s="5">
        <v>132133</v>
      </c>
      <c r="F118" s="16">
        <v>73100</v>
      </c>
      <c r="G118" s="5">
        <v>35476</v>
      </c>
      <c r="H118" s="23">
        <f t="shared" si="24"/>
        <v>0.5532304571908607</v>
      </c>
      <c r="I118" s="29">
        <f t="shared" si="25"/>
        <v>0.26848705471002704</v>
      </c>
      <c r="J118" s="29">
        <f t="shared" si="26"/>
        <v>0.4853077975376197</v>
      </c>
      <c r="M118" s="20"/>
      <c r="N118" s="5"/>
      <c r="O118" s="16" t="s">
        <v>21</v>
      </c>
      <c r="P118" s="5">
        <v>99689</v>
      </c>
      <c r="Q118" s="16">
        <v>67786</v>
      </c>
      <c r="R118" s="5">
        <v>35476</v>
      </c>
      <c r="S118" s="23">
        <f t="shared" si="27"/>
        <v>0.6799747213835027</v>
      </c>
      <c r="T118" s="29">
        <f t="shared" si="28"/>
        <v>0.3558667455787499</v>
      </c>
      <c r="U118" s="29">
        <f t="shared" si="29"/>
        <v>0.5233529047295902</v>
      </c>
    </row>
    <row r="119" spans="2:21" ht="12.75">
      <c r="B119" s="20"/>
      <c r="C119" s="4" t="s">
        <v>76</v>
      </c>
      <c r="D119" s="15" t="s">
        <v>17</v>
      </c>
      <c r="E119" s="4">
        <v>3588</v>
      </c>
      <c r="F119" s="15">
        <v>2809</v>
      </c>
      <c r="G119" s="4">
        <v>1766</v>
      </c>
      <c r="H119" s="21">
        <f t="shared" si="24"/>
        <v>0.7828874024526199</v>
      </c>
      <c r="I119" s="28">
        <f t="shared" si="25"/>
        <v>0.4921962095875139</v>
      </c>
      <c r="J119" s="28">
        <f t="shared" si="26"/>
        <v>0.6286934852260591</v>
      </c>
      <c r="M119" s="20"/>
      <c r="N119" s="4" t="s">
        <v>76</v>
      </c>
      <c r="O119" s="15" t="s">
        <v>17</v>
      </c>
      <c r="P119" s="4">
        <v>3249</v>
      </c>
      <c r="Q119" s="15">
        <v>2567</v>
      </c>
      <c r="R119" s="4">
        <v>1766</v>
      </c>
      <c r="S119" s="21">
        <f t="shared" si="27"/>
        <v>0.7900892582333026</v>
      </c>
      <c r="T119" s="28">
        <f t="shared" si="28"/>
        <v>0.5435518621114189</v>
      </c>
      <c r="U119" s="28">
        <f t="shared" si="29"/>
        <v>0.6879626022594468</v>
      </c>
    </row>
    <row r="120" spans="2:21" ht="12.75">
      <c r="B120" s="20"/>
      <c r="C120" s="5"/>
      <c r="D120" s="16" t="s">
        <v>19</v>
      </c>
      <c r="E120" s="5">
        <v>13234</v>
      </c>
      <c r="F120" s="16">
        <v>10341</v>
      </c>
      <c r="G120" s="5">
        <v>6770</v>
      </c>
      <c r="H120" s="23">
        <f t="shared" si="24"/>
        <v>0.7813964032038688</v>
      </c>
      <c r="I120" s="29">
        <f t="shared" si="25"/>
        <v>0.5115611304216412</v>
      </c>
      <c r="J120" s="29">
        <f t="shared" si="26"/>
        <v>0.6546755632917513</v>
      </c>
      <c r="M120" s="20"/>
      <c r="N120" s="5"/>
      <c r="O120" s="16" t="s">
        <v>19</v>
      </c>
      <c r="P120" s="5">
        <v>12174</v>
      </c>
      <c r="Q120" s="16">
        <v>9820</v>
      </c>
      <c r="R120" s="5">
        <v>6770</v>
      </c>
      <c r="S120" s="23">
        <f t="shared" si="27"/>
        <v>0.8066370954493182</v>
      </c>
      <c r="T120" s="29">
        <f t="shared" si="28"/>
        <v>0.556103170691638</v>
      </c>
      <c r="U120" s="29">
        <f t="shared" si="29"/>
        <v>0.6894093686354379</v>
      </c>
    </row>
    <row r="121" spans="2:21" ht="12.75">
      <c r="B121" s="20"/>
      <c r="C121" s="6"/>
      <c r="D121" s="17" t="s">
        <v>21</v>
      </c>
      <c r="E121" s="6">
        <v>16498</v>
      </c>
      <c r="F121" s="17">
        <v>11513</v>
      </c>
      <c r="G121" s="6">
        <v>6265</v>
      </c>
      <c r="H121" s="25">
        <f t="shared" si="24"/>
        <v>0.6978421626863862</v>
      </c>
      <c r="I121" s="30">
        <f t="shared" si="25"/>
        <v>0.3797429991514123</v>
      </c>
      <c r="J121" s="30">
        <f t="shared" si="26"/>
        <v>0.5441674628680622</v>
      </c>
      <c r="M121" s="20"/>
      <c r="N121" s="6"/>
      <c r="O121" s="17" t="s">
        <v>21</v>
      </c>
      <c r="P121" s="6">
        <v>14039</v>
      </c>
      <c r="Q121" s="17">
        <v>10697</v>
      </c>
      <c r="R121" s="6">
        <v>6265</v>
      </c>
      <c r="S121" s="25">
        <f t="shared" si="27"/>
        <v>0.7619488567561792</v>
      </c>
      <c r="T121" s="30">
        <f t="shared" si="28"/>
        <v>0.4462568559014175</v>
      </c>
      <c r="U121" s="30">
        <f t="shared" si="29"/>
        <v>0.5856782275404319</v>
      </c>
    </row>
    <row r="122" spans="2:21" ht="12.75">
      <c r="B122" s="20"/>
      <c r="C122" s="5" t="s">
        <v>4</v>
      </c>
      <c r="D122" s="16" t="s">
        <v>17</v>
      </c>
      <c r="E122" s="5">
        <v>2590</v>
      </c>
      <c r="F122" s="16">
        <v>2175</v>
      </c>
      <c r="G122" s="5">
        <v>1453</v>
      </c>
      <c r="H122" s="23">
        <f t="shared" si="24"/>
        <v>0.8397683397683398</v>
      </c>
      <c r="I122" s="29">
        <f t="shared" si="25"/>
        <v>0.561003861003861</v>
      </c>
      <c r="J122" s="29">
        <f t="shared" si="26"/>
        <v>0.6680459770114943</v>
      </c>
      <c r="M122" s="20"/>
      <c r="N122" s="5" t="s">
        <v>4</v>
      </c>
      <c r="O122" s="16" t="s">
        <v>17</v>
      </c>
      <c r="P122" s="5">
        <v>2446</v>
      </c>
      <c r="Q122" s="16">
        <v>2075</v>
      </c>
      <c r="R122" s="5">
        <v>1453</v>
      </c>
      <c r="S122" s="23">
        <f t="shared" si="27"/>
        <v>0.848323793949305</v>
      </c>
      <c r="T122" s="29">
        <f t="shared" si="28"/>
        <v>0.5940310711365495</v>
      </c>
      <c r="U122" s="29">
        <f t="shared" si="29"/>
        <v>0.7002409638554217</v>
      </c>
    </row>
    <row r="123" spans="2:21" ht="12.75">
      <c r="B123" s="20"/>
      <c r="C123" s="5"/>
      <c r="D123" s="16" t="s">
        <v>19</v>
      </c>
      <c r="E123" s="5">
        <v>14370</v>
      </c>
      <c r="F123" s="16">
        <v>11131</v>
      </c>
      <c r="G123" s="5">
        <v>7209</v>
      </c>
      <c r="H123" s="23">
        <f t="shared" si="24"/>
        <v>0.7745998608211552</v>
      </c>
      <c r="I123" s="29">
        <f t="shared" si="25"/>
        <v>0.501670146137787</v>
      </c>
      <c r="J123" s="29">
        <f t="shared" si="26"/>
        <v>0.6476507052376247</v>
      </c>
      <c r="M123" s="20"/>
      <c r="N123" s="5"/>
      <c r="O123" s="16" t="s">
        <v>19</v>
      </c>
      <c r="P123" s="5">
        <v>13439</v>
      </c>
      <c r="Q123" s="16">
        <v>10663</v>
      </c>
      <c r="R123" s="5">
        <v>7209</v>
      </c>
      <c r="S123" s="23">
        <f t="shared" si="27"/>
        <v>0.7934370116824169</v>
      </c>
      <c r="T123" s="29">
        <f t="shared" si="28"/>
        <v>0.5364238410596026</v>
      </c>
      <c r="U123" s="29">
        <f t="shared" si="29"/>
        <v>0.6760761511769671</v>
      </c>
    </row>
    <row r="124" spans="2:21" ht="12.75">
      <c r="B124" s="20"/>
      <c r="C124" s="5"/>
      <c r="D124" s="16" t="s">
        <v>21</v>
      </c>
      <c r="E124" s="5">
        <v>10942</v>
      </c>
      <c r="F124" s="16">
        <v>7060</v>
      </c>
      <c r="G124" s="5">
        <v>3393</v>
      </c>
      <c r="H124" s="23">
        <f t="shared" si="24"/>
        <v>0.6452202522390788</v>
      </c>
      <c r="I124" s="29">
        <f t="shared" si="25"/>
        <v>0.31008956315116065</v>
      </c>
      <c r="J124" s="29">
        <f t="shared" si="26"/>
        <v>0.48059490084985834</v>
      </c>
      <c r="M124" s="20"/>
      <c r="N124" s="5"/>
      <c r="O124" s="16" t="s">
        <v>21</v>
      </c>
      <c r="P124" s="5">
        <v>9448</v>
      </c>
      <c r="Q124" s="16">
        <v>6588</v>
      </c>
      <c r="R124" s="5">
        <v>3393</v>
      </c>
      <c r="S124" s="23">
        <f t="shared" si="27"/>
        <v>0.6972904318374259</v>
      </c>
      <c r="T124" s="29">
        <f t="shared" si="28"/>
        <v>0.35912362404741743</v>
      </c>
      <c r="U124" s="29">
        <f t="shared" si="29"/>
        <v>0.5150273224043715</v>
      </c>
    </row>
    <row r="125" spans="2:21" ht="12.75">
      <c r="B125" s="20"/>
      <c r="C125" s="4" t="s">
        <v>5</v>
      </c>
      <c r="D125" s="15" t="s">
        <v>17</v>
      </c>
      <c r="E125" s="4">
        <v>328</v>
      </c>
      <c r="F125" s="15">
        <v>238</v>
      </c>
      <c r="G125" s="4">
        <v>162</v>
      </c>
      <c r="H125" s="21">
        <f t="shared" si="24"/>
        <v>0.725609756097561</v>
      </c>
      <c r="I125" s="28">
        <f t="shared" si="25"/>
        <v>0.49390243902439024</v>
      </c>
      <c r="J125" s="28">
        <f t="shared" si="26"/>
        <v>0.680672268907563</v>
      </c>
      <c r="M125" s="20"/>
      <c r="N125" s="4" t="s">
        <v>5</v>
      </c>
      <c r="O125" s="15" t="s">
        <v>17</v>
      </c>
      <c r="P125" s="4">
        <v>293</v>
      </c>
      <c r="Q125" s="15">
        <v>219</v>
      </c>
      <c r="R125" s="4">
        <v>162</v>
      </c>
      <c r="S125" s="21">
        <f t="shared" si="27"/>
        <v>0.7474402730375427</v>
      </c>
      <c r="T125" s="28">
        <f t="shared" si="28"/>
        <v>0.552901023890785</v>
      </c>
      <c r="U125" s="28">
        <f t="shared" si="29"/>
        <v>0.7397260273972602</v>
      </c>
    </row>
    <row r="126" spans="2:21" ht="12.75">
      <c r="B126" s="20"/>
      <c r="C126" s="5"/>
      <c r="D126" s="16" t="s">
        <v>19</v>
      </c>
      <c r="E126" s="5">
        <v>1421</v>
      </c>
      <c r="F126" s="16">
        <v>1135</v>
      </c>
      <c r="G126" s="5">
        <v>815</v>
      </c>
      <c r="H126" s="23">
        <f t="shared" si="24"/>
        <v>0.7987332864180154</v>
      </c>
      <c r="I126" s="29">
        <f t="shared" si="25"/>
        <v>0.573539760731879</v>
      </c>
      <c r="J126" s="29">
        <f t="shared" si="26"/>
        <v>0.7180616740088106</v>
      </c>
      <c r="M126" s="20"/>
      <c r="N126" s="5"/>
      <c r="O126" s="16" t="s">
        <v>19</v>
      </c>
      <c r="P126" s="5">
        <v>1312</v>
      </c>
      <c r="Q126" s="16">
        <v>1083</v>
      </c>
      <c r="R126" s="5">
        <v>815</v>
      </c>
      <c r="S126" s="23">
        <f t="shared" si="27"/>
        <v>0.8254573170731707</v>
      </c>
      <c r="T126" s="29">
        <f t="shared" si="28"/>
        <v>0.6211890243902439</v>
      </c>
      <c r="U126" s="29">
        <f t="shared" si="29"/>
        <v>0.752539242843952</v>
      </c>
    </row>
    <row r="127" spans="2:21" ht="12.75">
      <c r="B127" s="20"/>
      <c r="C127" s="6"/>
      <c r="D127" s="17" t="s">
        <v>21</v>
      </c>
      <c r="E127" s="6">
        <v>1401</v>
      </c>
      <c r="F127" s="17">
        <v>843</v>
      </c>
      <c r="G127" s="6">
        <v>446</v>
      </c>
      <c r="H127" s="25">
        <f t="shared" si="24"/>
        <v>0.6017130620985011</v>
      </c>
      <c r="I127" s="30">
        <f t="shared" si="25"/>
        <v>0.31834403997144894</v>
      </c>
      <c r="J127" s="30">
        <f t="shared" si="26"/>
        <v>0.5290628706998813</v>
      </c>
      <c r="M127" s="20"/>
      <c r="N127" s="6"/>
      <c r="O127" s="17" t="s">
        <v>21</v>
      </c>
      <c r="P127" s="6">
        <v>1125</v>
      </c>
      <c r="Q127" s="17">
        <v>779</v>
      </c>
      <c r="R127" s="6">
        <v>446</v>
      </c>
      <c r="S127" s="25">
        <f t="shared" si="27"/>
        <v>0.6924444444444444</v>
      </c>
      <c r="T127" s="30">
        <f t="shared" si="28"/>
        <v>0.39644444444444443</v>
      </c>
      <c r="U127" s="30">
        <f t="shared" si="29"/>
        <v>0.5725288831835686</v>
      </c>
    </row>
    <row r="128" spans="2:21" ht="12.75">
      <c r="B128" s="20"/>
      <c r="C128" s="5" t="s">
        <v>8</v>
      </c>
      <c r="D128" s="16" t="s">
        <v>17</v>
      </c>
      <c r="E128" s="5">
        <v>2392</v>
      </c>
      <c r="F128" s="16">
        <v>1884</v>
      </c>
      <c r="G128" s="5">
        <v>1279</v>
      </c>
      <c r="H128" s="23">
        <f t="shared" si="24"/>
        <v>0.7876254180602007</v>
      </c>
      <c r="I128" s="29">
        <f t="shared" si="25"/>
        <v>0.5346989966555183</v>
      </c>
      <c r="J128" s="29">
        <f t="shared" si="26"/>
        <v>0.6788747346072187</v>
      </c>
      <c r="M128" s="20"/>
      <c r="N128" s="5" t="s">
        <v>8</v>
      </c>
      <c r="O128" s="16" t="s">
        <v>17</v>
      </c>
      <c r="P128" s="5">
        <v>2169</v>
      </c>
      <c r="Q128" s="16">
        <v>1734</v>
      </c>
      <c r="R128" s="5">
        <v>1279</v>
      </c>
      <c r="S128" s="23">
        <f t="shared" si="27"/>
        <v>0.7994467496542186</v>
      </c>
      <c r="T128" s="29">
        <f t="shared" si="28"/>
        <v>0.5896726602120793</v>
      </c>
      <c r="U128" s="29">
        <f t="shared" si="29"/>
        <v>0.73760092272203</v>
      </c>
    </row>
    <row r="129" spans="2:21" ht="12.75">
      <c r="B129" s="20"/>
      <c r="C129" s="5"/>
      <c r="D129" s="16" t="s">
        <v>19</v>
      </c>
      <c r="E129" s="5">
        <v>8577</v>
      </c>
      <c r="F129" s="16">
        <v>6646</v>
      </c>
      <c r="G129" s="5">
        <v>4630</v>
      </c>
      <c r="H129" s="23">
        <f t="shared" si="24"/>
        <v>0.7748630057129533</v>
      </c>
      <c r="I129" s="29">
        <f t="shared" si="25"/>
        <v>0.5398157864055031</v>
      </c>
      <c r="J129" s="29">
        <f t="shared" si="26"/>
        <v>0.6966596448991875</v>
      </c>
      <c r="M129" s="20"/>
      <c r="N129" s="5"/>
      <c r="O129" s="16" t="s">
        <v>19</v>
      </c>
      <c r="P129" s="5">
        <v>8009</v>
      </c>
      <c r="Q129" s="16">
        <v>6419</v>
      </c>
      <c r="R129" s="5">
        <v>4630</v>
      </c>
      <c r="S129" s="23">
        <f t="shared" si="27"/>
        <v>0.801473342489699</v>
      </c>
      <c r="T129" s="29">
        <f t="shared" si="28"/>
        <v>0.5780996379073542</v>
      </c>
      <c r="U129" s="29">
        <f t="shared" si="29"/>
        <v>0.7212961520486058</v>
      </c>
    </row>
    <row r="130" spans="2:21" ht="12.75">
      <c r="B130" s="20"/>
      <c r="C130" s="5"/>
      <c r="D130" s="16" t="s">
        <v>21</v>
      </c>
      <c r="E130" s="5">
        <v>6525</v>
      </c>
      <c r="F130" s="16">
        <v>4266</v>
      </c>
      <c r="G130" s="5">
        <v>1860</v>
      </c>
      <c r="H130" s="23">
        <f t="shared" si="24"/>
        <v>0.6537931034482759</v>
      </c>
      <c r="I130" s="29">
        <f t="shared" si="25"/>
        <v>0.2850574712643678</v>
      </c>
      <c r="J130" s="29">
        <f t="shared" si="26"/>
        <v>0.4360056258790436</v>
      </c>
      <c r="M130" s="20"/>
      <c r="N130" s="5"/>
      <c r="O130" s="16" t="s">
        <v>21</v>
      </c>
      <c r="P130" s="5">
        <v>5500</v>
      </c>
      <c r="Q130" s="16">
        <v>3946</v>
      </c>
      <c r="R130" s="5">
        <v>1860</v>
      </c>
      <c r="S130" s="23">
        <f t="shared" si="27"/>
        <v>0.7174545454545455</v>
      </c>
      <c r="T130" s="29">
        <f t="shared" si="28"/>
        <v>0.3381818181818182</v>
      </c>
      <c r="U130" s="29">
        <f t="shared" si="29"/>
        <v>0.47136340598074</v>
      </c>
    </row>
    <row r="131" spans="2:21" ht="12.75">
      <c r="B131" s="9" t="s">
        <v>9</v>
      </c>
      <c r="C131" s="4" t="s">
        <v>2</v>
      </c>
      <c r="D131" s="15" t="s">
        <v>17</v>
      </c>
      <c r="E131" s="4">
        <v>19451</v>
      </c>
      <c r="F131" s="15">
        <v>14640</v>
      </c>
      <c r="G131" s="4">
        <v>11083</v>
      </c>
      <c r="H131" s="21">
        <f t="shared" si="24"/>
        <v>0.752660531592206</v>
      </c>
      <c r="I131" s="28">
        <f t="shared" si="25"/>
        <v>0.5697907562593183</v>
      </c>
      <c r="J131" s="28">
        <f t="shared" si="26"/>
        <v>0.757035519125683</v>
      </c>
      <c r="M131" s="9" t="s">
        <v>9</v>
      </c>
      <c r="N131" s="4" t="s">
        <v>2</v>
      </c>
      <c r="O131" s="15" t="s">
        <v>17</v>
      </c>
      <c r="P131" s="4">
        <v>16562</v>
      </c>
      <c r="Q131" s="15">
        <v>14155</v>
      </c>
      <c r="R131" s="4">
        <v>11083</v>
      </c>
      <c r="S131" s="21">
        <f t="shared" si="27"/>
        <v>0.8546673107112668</v>
      </c>
      <c r="T131" s="28">
        <f t="shared" si="28"/>
        <v>0.6691824658857626</v>
      </c>
      <c r="U131" s="28">
        <f t="shared" si="29"/>
        <v>0.7829742140586365</v>
      </c>
    </row>
    <row r="132" spans="2:21" ht="12.75">
      <c r="B132" s="20"/>
      <c r="C132" s="5"/>
      <c r="D132" s="16" t="s">
        <v>19</v>
      </c>
      <c r="E132" s="5">
        <v>157747</v>
      </c>
      <c r="F132" s="16">
        <v>126612</v>
      </c>
      <c r="G132" s="5">
        <v>92527</v>
      </c>
      <c r="H132" s="23">
        <f t="shared" si="24"/>
        <v>0.8026269913215466</v>
      </c>
      <c r="I132" s="29">
        <f t="shared" si="25"/>
        <v>0.5865531515654815</v>
      </c>
      <c r="J132" s="29">
        <f t="shared" si="26"/>
        <v>0.730791710106467</v>
      </c>
      <c r="M132" s="20"/>
      <c r="N132" s="5"/>
      <c r="O132" s="16" t="s">
        <v>19</v>
      </c>
      <c r="P132" s="5">
        <v>144812</v>
      </c>
      <c r="Q132" s="16">
        <v>123145</v>
      </c>
      <c r="R132" s="5">
        <v>92527</v>
      </c>
      <c r="S132" s="23">
        <f t="shared" si="27"/>
        <v>0.8503784216777616</v>
      </c>
      <c r="T132" s="29">
        <f t="shared" si="28"/>
        <v>0.6389456674861199</v>
      </c>
      <c r="U132" s="29">
        <f t="shared" si="29"/>
        <v>0.7513662755288482</v>
      </c>
    </row>
    <row r="133" spans="2:21" ht="12.75">
      <c r="B133" s="20"/>
      <c r="C133" s="5"/>
      <c r="D133" s="16" t="s">
        <v>21</v>
      </c>
      <c r="E133" s="5">
        <v>123704</v>
      </c>
      <c r="F133" s="16">
        <v>78418</v>
      </c>
      <c r="G133" s="5">
        <v>37791</v>
      </c>
      <c r="H133" s="23">
        <f t="shared" si="24"/>
        <v>0.6339164457091121</v>
      </c>
      <c r="I133" s="29">
        <f t="shared" si="25"/>
        <v>0.3054953760589795</v>
      </c>
      <c r="J133" s="29">
        <f t="shared" si="26"/>
        <v>0.4819174169195848</v>
      </c>
      <c r="M133" s="20"/>
      <c r="N133" s="5"/>
      <c r="O133" s="16" t="s">
        <v>21</v>
      </c>
      <c r="P133" s="5">
        <v>100938</v>
      </c>
      <c r="Q133" s="16">
        <v>74188</v>
      </c>
      <c r="R133" s="5">
        <v>37791</v>
      </c>
      <c r="S133" s="23">
        <f t="shared" si="27"/>
        <v>0.7349858328875151</v>
      </c>
      <c r="T133" s="29">
        <f t="shared" si="28"/>
        <v>0.3743981453961838</v>
      </c>
      <c r="U133" s="29">
        <f t="shared" si="29"/>
        <v>0.5093950504124656</v>
      </c>
    </row>
    <row r="134" spans="2:21" ht="12.75">
      <c r="B134" s="20"/>
      <c r="C134" s="4" t="s">
        <v>76</v>
      </c>
      <c r="D134" s="15" t="s">
        <v>17</v>
      </c>
      <c r="E134" s="4">
        <v>4528</v>
      </c>
      <c r="F134" s="15">
        <v>3478</v>
      </c>
      <c r="G134" s="4">
        <v>2644</v>
      </c>
      <c r="H134" s="21">
        <f t="shared" si="24"/>
        <v>0.7681095406360424</v>
      </c>
      <c r="I134" s="28">
        <f t="shared" si="25"/>
        <v>0.583922261484099</v>
      </c>
      <c r="J134" s="28">
        <f t="shared" si="26"/>
        <v>0.7602070155261644</v>
      </c>
      <c r="M134" s="20"/>
      <c r="N134" s="4" t="s">
        <v>76</v>
      </c>
      <c r="O134" s="15" t="s">
        <v>17</v>
      </c>
      <c r="P134" s="4">
        <v>4087</v>
      </c>
      <c r="Q134" s="15">
        <v>3305</v>
      </c>
      <c r="R134" s="4">
        <v>2644</v>
      </c>
      <c r="S134" s="21">
        <f t="shared" si="27"/>
        <v>0.8086616099828725</v>
      </c>
      <c r="T134" s="28">
        <f t="shared" si="28"/>
        <v>0.646929287986298</v>
      </c>
      <c r="U134" s="28">
        <f t="shared" si="29"/>
        <v>0.8</v>
      </c>
    </row>
    <row r="135" spans="2:21" ht="12.75">
      <c r="B135" s="20"/>
      <c r="C135" s="5"/>
      <c r="D135" s="16" t="s">
        <v>19</v>
      </c>
      <c r="E135" s="5">
        <v>17326</v>
      </c>
      <c r="F135" s="16">
        <v>14093</v>
      </c>
      <c r="G135" s="5">
        <v>10691</v>
      </c>
      <c r="H135" s="23">
        <f t="shared" si="24"/>
        <v>0.8134018238485513</v>
      </c>
      <c r="I135" s="29">
        <f t="shared" si="25"/>
        <v>0.6170495209511716</v>
      </c>
      <c r="J135" s="29">
        <f t="shared" si="26"/>
        <v>0.7586035620520826</v>
      </c>
      <c r="M135" s="20"/>
      <c r="N135" s="5"/>
      <c r="O135" s="16" t="s">
        <v>19</v>
      </c>
      <c r="P135" s="5">
        <v>16446</v>
      </c>
      <c r="Q135" s="16">
        <v>13867</v>
      </c>
      <c r="R135" s="5">
        <v>10691</v>
      </c>
      <c r="S135" s="23">
        <f t="shared" si="27"/>
        <v>0.8431837528882403</v>
      </c>
      <c r="T135" s="29">
        <f t="shared" si="28"/>
        <v>0.650066885564879</v>
      </c>
      <c r="U135" s="29">
        <f t="shared" si="29"/>
        <v>0.7709670440614408</v>
      </c>
    </row>
    <row r="136" spans="2:21" ht="12.75">
      <c r="B136" s="20"/>
      <c r="C136" s="6"/>
      <c r="D136" s="17" t="s">
        <v>21</v>
      </c>
      <c r="E136" s="6">
        <v>15111</v>
      </c>
      <c r="F136" s="17">
        <v>10722</v>
      </c>
      <c r="G136" s="6">
        <v>5975</v>
      </c>
      <c r="H136" s="25">
        <f t="shared" si="24"/>
        <v>0.7095493349215803</v>
      </c>
      <c r="I136" s="30">
        <f t="shared" si="25"/>
        <v>0.3954073191714645</v>
      </c>
      <c r="J136" s="30">
        <f t="shared" si="26"/>
        <v>0.5572654355530685</v>
      </c>
      <c r="M136" s="20"/>
      <c r="N136" s="6"/>
      <c r="O136" s="17" t="s">
        <v>21</v>
      </c>
      <c r="P136" s="6">
        <v>13500</v>
      </c>
      <c r="Q136" s="17">
        <v>10491</v>
      </c>
      <c r="R136" s="6">
        <v>5975</v>
      </c>
      <c r="S136" s="25">
        <f t="shared" si="27"/>
        <v>0.7771111111111111</v>
      </c>
      <c r="T136" s="30">
        <f t="shared" si="28"/>
        <v>0.4425925925925926</v>
      </c>
      <c r="U136" s="30">
        <f t="shared" si="29"/>
        <v>0.5695357925841197</v>
      </c>
    </row>
    <row r="137" spans="2:21" ht="12.75">
      <c r="B137" s="20"/>
      <c r="C137" s="5" t="s">
        <v>4</v>
      </c>
      <c r="D137" s="16" t="s">
        <v>17</v>
      </c>
      <c r="E137" s="5">
        <v>3626</v>
      </c>
      <c r="F137" s="16">
        <v>2930</v>
      </c>
      <c r="G137" s="5">
        <v>2195</v>
      </c>
      <c r="H137" s="23">
        <f t="shared" si="24"/>
        <v>0.8080529509100938</v>
      </c>
      <c r="I137" s="29">
        <f t="shared" si="25"/>
        <v>0.605350248207391</v>
      </c>
      <c r="J137" s="29">
        <f t="shared" si="26"/>
        <v>0.7491467576791809</v>
      </c>
      <c r="M137" s="20"/>
      <c r="N137" s="5" t="s">
        <v>4</v>
      </c>
      <c r="O137" s="16" t="s">
        <v>17</v>
      </c>
      <c r="P137" s="5">
        <v>3401</v>
      </c>
      <c r="Q137" s="16">
        <v>2837</v>
      </c>
      <c r="R137" s="5">
        <v>2195</v>
      </c>
      <c r="S137" s="23">
        <f t="shared" si="27"/>
        <v>0.8341664216406939</v>
      </c>
      <c r="T137" s="29">
        <f t="shared" si="28"/>
        <v>0.6453984122316966</v>
      </c>
      <c r="U137" s="29">
        <f t="shared" si="29"/>
        <v>0.773704617553754</v>
      </c>
    </row>
    <row r="138" spans="2:21" ht="12.75">
      <c r="B138" s="20"/>
      <c r="C138" s="5"/>
      <c r="D138" s="16" t="s">
        <v>19</v>
      </c>
      <c r="E138" s="5">
        <v>19927</v>
      </c>
      <c r="F138" s="16">
        <v>16604</v>
      </c>
      <c r="G138" s="5">
        <v>12227</v>
      </c>
      <c r="H138" s="23">
        <f t="shared" si="24"/>
        <v>0.8332413308576303</v>
      </c>
      <c r="I138" s="29">
        <f t="shared" si="25"/>
        <v>0.6135896020474733</v>
      </c>
      <c r="J138" s="29">
        <f t="shared" si="26"/>
        <v>0.7363888219706095</v>
      </c>
      <c r="M138" s="20"/>
      <c r="N138" s="5"/>
      <c r="O138" s="16" t="s">
        <v>19</v>
      </c>
      <c r="P138" s="5">
        <v>19284</v>
      </c>
      <c r="Q138" s="16">
        <v>16456</v>
      </c>
      <c r="R138" s="5">
        <v>12227</v>
      </c>
      <c r="S138" s="23">
        <f t="shared" si="27"/>
        <v>0.8533499274009542</v>
      </c>
      <c r="T138" s="29">
        <f t="shared" si="28"/>
        <v>0.6340489524994815</v>
      </c>
      <c r="U138" s="29">
        <f t="shared" si="29"/>
        <v>0.7430116674769082</v>
      </c>
    </row>
    <row r="139" spans="2:21" ht="12.75">
      <c r="B139" s="20"/>
      <c r="C139" s="5"/>
      <c r="D139" s="16" t="s">
        <v>21</v>
      </c>
      <c r="E139" s="5">
        <v>9964</v>
      </c>
      <c r="F139" s="16">
        <v>7056</v>
      </c>
      <c r="G139" s="5">
        <v>3461</v>
      </c>
      <c r="H139" s="23">
        <f t="shared" si="24"/>
        <v>0.7081493376154155</v>
      </c>
      <c r="I139" s="29">
        <f t="shared" si="25"/>
        <v>0.34735046166198313</v>
      </c>
      <c r="J139" s="29">
        <f t="shared" si="26"/>
        <v>0.4905045351473923</v>
      </c>
      <c r="M139" s="20"/>
      <c r="N139" s="5"/>
      <c r="O139" s="16" t="s">
        <v>21</v>
      </c>
      <c r="P139" s="5">
        <v>9007</v>
      </c>
      <c r="Q139" s="16">
        <v>6820</v>
      </c>
      <c r="R139" s="5">
        <v>3461</v>
      </c>
      <c r="S139" s="23">
        <f t="shared" si="27"/>
        <v>0.7571888531142444</v>
      </c>
      <c r="T139" s="29">
        <f t="shared" si="28"/>
        <v>0.3842566892417009</v>
      </c>
      <c r="U139" s="29">
        <f t="shared" si="29"/>
        <v>0.5074780058651026</v>
      </c>
    </row>
    <row r="140" spans="2:21" ht="12.75">
      <c r="B140" s="20"/>
      <c r="C140" s="4" t="s">
        <v>5</v>
      </c>
      <c r="D140" s="15" t="s">
        <v>17</v>
      </c>
      <c r="E140" s="4">
        <v>348</v>
      </c>
      <c r="F140" s="15">
        <v>270</v>
      </c>
      <c r="G140" s="4">
        <v>192</v>
      </c>
      <c r="H140" s="21">
        <f t="shared" si="24"/>
        <v>0.7758620689655172</v>
      </c>
      <c r="I140" s="28">
        <f t="shared" si="25"/>
        <v>0.5517241379310345</v>
      </c>
      <c r="J140" s="28">
        <f t="shared" si="26"/>
        <v>0.7111111111111111</v>
      </c>
      <c r="M140" s="20"/>
      <c r="N140" s="4" t="s">
        <v>5</v>
      </c>
      <c r="O140" s="15" t="s">
        <v>17</v>
      </c>
      <c r="P140" s="4">
        <v>312</v>
      </c>
      <c r="Q140" s="15">
        <v>264</v>
      </c>
      <c r="R140" s="4">
        <v>192</v>
      </c>
      <c r="S140" s="21">
        <f t="shared" si="27"/>
        <v>0.8461538461538461</v>
      </c>
      <c r="T140" s="28">
        <f t="shared" si="28"/>
        <v>0.6153846153846154</v>
      </c>
      <c r="U140" s="28">
        <f t="shared" si="29"/>
        <v>0.7272727272727273</v>
      </c>
    </row>
    <row r="141" spans="2:21" ht="12.75">
      <c r="B141" s="20"/>
      <c r="C141" s="5"/>
      <c r="D141" s="16" t="s">
        <v>19</v>
      </c>
      <c r="E141" s="5">
        <v>1811</v>
      </c>
      <c r="F141" s="16">
        <v>1550</v>
      </c>
      <c r="G141" s="5">
        <v>1224</v>
      </c>
      <c r="H141" s="23">
        <f t="shared" si="24"/>
        <v>0.8558807288790723</v>
      </c>
      <c r="I141" s="29">
        <f t="shared" si="25"/>
        <v>0.6758696852567642</v>
      </c>
      <c r="J141" s="29">
        <f t="shared" si="26"/>
        <v>0.7896774193548387</v>
      </c>
      <c r="M141" s="20"/>
      <c r="N141" s="5"/>
      <c r="O141" s="16" t="s">
        <v>19</v>
      </c>
      <c r="P141" s="5">
        <v>1740</v>
      </c>
      <c r="Q141" s="16">
        <v>1528</v>
      </c>
      <c r="R141" s="5">
        <v>1224</v>
      </c>
      <c r="S141" s="23">
        <f t="shared" si="27"/>
        <v>0.8781609195402299</v>
      </c>
      <c r="T141" s="29">
        <f t="shared" si="28"/>
        <v>0.7034482758620689</v>
      </c>
      <c r="U141" s="29">
        <f t="shared" si="29"/>
        <v>0.8010471204188482</v>
      </c>
    </row>
    <row r="142" spans="2:21" ht="12.75">
      <c r="B142" s="20"/>
      <c r="C142" s="6"/>
      <c r="D142" s="17" t="s">
        <v>21</v>
      </c>
      <c r="E142" s="6">
        <v>1184</v>
      </c>
      <c r="F142" s="17">
        <v>832</v>
      </c>
      <c r="G142" s="6">
        <v>454</v>
      </c>
      <c r="H142" s="25">
        <f t="shared" si="24"/>
        <v>0.7027027027027027</v>
      </c>
      <c r="I142" s="30">
        <f t="shared" si="25"/>
        <v>0.38344594594594594</v>
      </c>
      <c r="J142" s="30">
        <f t="shared" si="26"/>
        <v>0.5456730769230769</v>
      </c>
      <c r="M142" s="20"/>
      <c r="N142" s="6"/>
      <c r="O142" s="17" t="s">
        <v>21</v>
      </c>
      <c r="P142" s="6">
        <v>1008</v>
      </c>
      <c r="Q142" s="17">
        <v>783</v>
      </c>
      <c r="R142" s="6">
        <v>454</v>
      </c>
      <c r="S142" s="25">
        <f t="shared" si="27"/>
        <v>0.7767857142857143</v>
      </c>
      <c r="T142" s="30">
        <f t="shared" si="28"/>
        <v>0.4503968253968254</v>
      </c>
      <c r="U142" s="30">
        <f t="shared" si="29"/>
        <v>0.5798212005108557</v>
      </c>
    </row>
    <row r="143" spans="2:21" ht="12.75">
      <c r="B143" s="20"/>
      <c r="C143" s="5" t="s">
        <v>8</v>
      </c>
      <c r="D143" s="16" t="s">
        <v>17</v>
      </c>
      <c r="E143" s="5">
        <v>4002</v>
      </c>
      <c r="F143" s="16">
        <v>3094</v>
      </c>
      <c r="G143" s="5">
        <v>2284</v>
      </c>
      <c r="H143" s="23">
        <f t="shared" si="24"/>
        <v>0.7731134432783608</v>
      </c>
      <c r="I143" s="29">
        <f t="shared" si="25"/>
        <v>0.5707146426786607</v>
      </c>
      <c r="J143" s="29">
        <f t="shared" si="26"/>
        <v>0.7382029734970912</v>
      </c>
      <c r="M143" s="20"/>
      <c r="N143" s="5" t="s">
        <v>8</v>
      </c>
      <c r="O143" s="16" t="s">
        <v>17</v>
      </c>
      <c r="P143" s="5">
        <v>3670</v>
      </c>
      <c r="Q143" s="16">
        <v>2972</v>
      </c>
      <c r="R143" s="5">
        <v>2284</v>
      </c>
      <c r="S143" s="23">
        <f t="shared" si="27"/>
        <v>0.8098092643051771</v>
      </c>
      <c r="T143" s="29">
        <f t="shared" si="28"/>
        <v>0.6223433242506812</v>
      </c>
      <c r="U143" s="29">
        <f t="shared" si="29"/>
        <v>0.7685060565275909</v>
      </c>
    </row>
    <row r="144" spans="2:21" ht="12.75">
      <c r="B144" s="20"/>
      <c r="C144" s="5"/>
      <c r="D144" s="16" t="s">
        <v>19</v>
      </c>
      <c r="E144" s="5">
        <v>13881</v>
      </c>
      <c r="F144" s="16">
        <v>11251</v>
      </c>
      <c r="G144" s="5">
        <v>8231</v>
      </c>
      <c r="H144" s="23">
        <f t="shared" si="24"/>
        <v>0.8105323823931994</v>
      </c>
      <c r="I144" s="29">
        <f t="shared" si="25"/>
        <v>0.5929688062819681</v>
      </c>
      <c r="J144" s="29">
        <f t="shared" si="26"/>
        <v>0.7315794151630967</v>
      </c>
      <c r="M144" s="20"/>
      <c r="N144" s="5"/>
      <c r="O144" s="16" t="s">
        <v>19</v>
      </c>
      <c r="P144" s="5">
        <v>13328</v>
      </c>
      <c r="Q144" s="16">
        <v>11108</v>
      </c>
      <c r="R144" s="5">
        <v>8231</v>
      </c>
      <c r="S144" s="23">
        <f t="shared" si="27"/>
        <v>0.8334333733493398</v>
      </c>
      <c r="T144" s="29">
        <f t="shared" si="28"/>
        <v>0.6175720288115246</v>
      </c>
      <c r="U144" s="29">
        <f t="shared" si="29"/>
        <v>0.7409974792942023</v>
      </c>
    </row>
    <row r="145" spans="2:21" ht="12.75">
      <c r="B145" s="18"/>
      <c r="C145" s="6"/>
      <c r="D145" s="17" t="s">
        <v>21</v>
      </c>
      <c r="E145" s="6">
        <v>7147</v>
      </c>
      <c r="F145" s="17">
        <v>4931</v>
      </c>
      <c r="G145" s="6">
        <v>2370</v>
      </c>
      <c r="H145" s="25">
        <f t="shared" si="24"/>
        <v>0.6899398348957605</v>
      </c>
      <c r="I145" s="30">
        <f t="shared" si="25"/>
        <v>0.33160766755281934</v>
      </c>
      <c r="J145" s="30">
        <f t="shared" si="26"/>
        <v>0.48063273169742443</v>
      </c>
      <c r="M145" s="18"/>
      <c r="N145" s="6"/>
      <c r="O145" s="17" t="s">
        <v>21</v>
      </c>
      <c r="P145" s="6">
        <v>6429</v>
      </c>
      <c r="Q145" s="17">
        <v>4793</v>
      </c>
      <c r="R145" s="6">
        <v>2370</v>
      </c>
      <c r="S145" s="25">
        <f t="shared" si="27"/>
        <v>0.7455280759060507</v>
      </c>
      <c r="T145" s="30">
        <f t="shared" si="28"/>
        <v>0.3686420905272982</v>
      </c>
      <c r="U145" s="30">
        <f t="shared" si="29"/>
        <v>0.49447110369288544</v>
      </c>
    </row>
    <row r="146" spans="2:21" ht="12.75">
      <c r="B146" s="20" t="s">
        <v>10</v>
      </c>
      <c r="C146" s="5" t="s">
        <v>2</v>
      </c>
      <c r="D146" s="16" t="s">
        <v>17</v>
      </c>
      <c r="E146" s="5">
        <v>121310</v>
      </c>
      <c r="F146" s="16">
        <v>95188</v>
      </c>
      <c r="G146" s="5">
        <v>80657</v>
      </c>
      <c r="H146" s="23">
        <f t="shared" si="24"/>
        <v>0.78466738108977</v>
      </c>
      <c r="I146" s="29">
        <f t="shared" si="25"/>
        <v>0.6648833566894733</v>
      </c>
      <c r="J146" s="29">
        <f t="shared" si="26"/>
        <v>0.8473442030508047</v>
      </c>
      <c r="M146" s="20" t="s">
        <v>10</v>
      </c>
      <c r="N146" s="5" t="s">
        <v>2</v>
      </c>
      <c r="O146" s="16" t="s">
        <v>17</v>
      </c>
      <c r="P146" s="5">
        <v>113321</v>
      </c>
      <c r="Q146" s="16">
        <v>92826</v>
      </c>
      <c r="R146" s="5">
        <v>80657</v>
      </c>
      <c r="S146" s="23">
        <f t="shared" si="27"/>
        <v>0.8191420831090442</v>
      </c>
      <c r="T146" s="29">
        <f t="shared" si="28"/>
        <v>0.7117568676591276</v>
      </c>
      <c r="U146" s="29">
        <f t="shared" si="29"/>
        <v>0.8689052636114881</v>
      </c>
    </row>
    <row r="147" spans="2:21" ht="12.75">
      <c r="B147" s="20"/>
      <c r="C147" s="5"/>
      <c r="D147" s="16" t="s">
        <v>19</v>
      </c>
      <c r="E147" s="5">
        <v>175126</v>
      </c>
      <c r="F147" s="16">
        <v>142214</v>
      </c>
      <c r="G147" s="5">
        <v>107769</v>
      </c>
      <c r="H147" s="23">
        <f t="shared" si="24"/>
        <v>0.8120667405182554</v>
      </c>
      <c r="I147" s="29">
        <f t="shared" si="25"/>
        <v>0.6153797836985941</v>
      </c>
      <c r="J147" s="29">
        <f t="shared" si="26"/>
        <v>0.7577945912498066</v>
      </c>
      <c r="M147" s="20"/>
      <c r="N147" s="5"/>
      <c r="O147" s="16" t="s">
        <v>19</v>
      </c>
      <c r="P147" s="5">
        <v>159808</v>
      </c>
      <c r="Q147" s="16">
        <v>136937</v>
      </c>
      <c r="R147" s="5">
        <v>107769</v>
      </c>
      <c r="S147" s="23">
        <f t="shared" si="27"/>
        <v>0.8568845114136965</v>
      </c>
      <c r="T147" s="29">
        <f t="shared" si="28"/>
        <v>0.6743654885863035</v>
      </c>
      <c r="U147" s="29">
        <f t="shared" si="29"/>
        <v>0.7869969401987775</v>
      </c>
    </row>
    <row r="148" spans="2:21" ht="12.75">
      <c r="B148" s="20"/>
      <c r="C148" s="5"/>
      <c r="D148" s="16" t="s">
        <v>21</v>
      </c>
      <c r="E148" s="5">
        <v>129640</v>
      </c>
      <c r="F148" s="16">
        <v>85009</v>
      </c>
      <c r="G148" s="5">
        <v>42712</v>
      </c>
      <c r="H148" s="23">
        <f aca="true" t="shared" si="30" ref="H148:H179">F148/E148</f>
        <v>0.6557312557852515</v>
      </c>
      <c r="I148" s="29">
        <f aca="true" t="shared" si="31" ref="I148:I179">G148/E148</f>
        <v>0.3294662141314409</v>
      </c>
      <c r="J148" s="29">
        <f aca="true" t="shared" si="32" ref="J148:J179">G148/F148</f>
        <v>0.5024409180204449</v>
      </c>
      <c r="M148" s="20"/>
      <c r="N148" s="5"/>
      <c r="O148" s="16" t="s">
        <v>21</v>
      </c>
      <c r="P148" s="5">
        <v>108841</v>
      </c>
      <c r="Q148" s="16">
        <v>78519</v>
      </c>
      <c r="R148" s="5">
        <v>42712</v>
      </c>
      <c r="S148" s="23">
        <f aca="true" t="shared" si="33" ref="S148:S179">Q148/P148</f>
        <v>0.7214101303736643</v>
      </c>
      <c r="T148" s="29">
        <f aca="true" t="shared" si="34" ref="T148:T179">R148/P148</f>
        <v>0.3924256484229289</v>
      </c>
      <c r="U148" s="29">
        <f aca="true" t="shared" si="35" ref="U148:U179">R148/Q148</f>
        <v>0.5439702492390377</v>
      </c>
    </row>
    <row r="149" spans="2:21" ht="12.75">
      <c r="B149" s="20"/>
      <c r="C149" s="4" t="s">
        <v>76</v>
      </c>
      <c r="D149" s="15" t="s">
        <v>17</v>
      </c>
      <c r="E149" s="4">
        <v>14977</v>
      </c>
      <c r="F149" s="15">
        <v>11586</v>
      </c>
      <c r="G149" s="4">
        <v>9676</v>
      </c>
      <c r="H149" s="21">
        <f t="shared" si="30"/>
        <v>0.7735861654536956</v>
      </c>
      <c r="I149" s="28">
        <f t="shared" si="31"/>
        <v>0.6460572878413567</v>
      </c>
      <c r="J149" s="28">
        <f t="shared" si="32"/>
        <v>0.8351458656999827</v>
      </c>
      <c r="M149" s="20"/>
      <c r="N149" s="4" t="s">
        <v>76</v>
      </c>
      <c r="O149" s="15" t="s">
        <v>17</v>
      </c>
      <c r="P149" s="4">
        <v>14008</v>
      </c>
      <c r="Q149" s="15">
        <v>11323</v>
      </c>
      <c r="R149" s="4">
        <v>9676</v>
      </c>
      <c r="S149" s="21">
        <f t="shared" si="33"/>
        <v>0.8083238149628783</v>
      </c>
      <c r="T149" s="28">
        <f t="shared" si="34"/>
        <v>0.6907481439177613</v>
      </c>
      <c r="U149" s="28">
        <f t="shared" si="35"/>
        <v>0.8545438488033207</v>
      </c>
    </row>
    <row r="150" spans="2:21" ht="12.75">
      <c r="B150" s="20"/>
      <c r="C150" s="5"/>
      <c r="D150" s="16" t="s">
        <v>19</v>
      </c>
      <c r="E150" s="5">
        <v>17203</v>
      </c>
      <c r="F150" s="16">
        <v>14637</v>
      </c>
      <c r="G150" s="5">
        <v>11231</v>
      </c>
      <c r="H150" s="23">
        <f t="shared" si="30"/>
        <v>0.850839969772714</v>
      </c>
      <c r="I150" s="29">
        <f t="shared" si="31"/>
        <v>0.652851246875545</v>
      </c>
      <c r="J150" s="29">
        <f t="shared" si="32"/>
        <v>0.7673020427683268</v>
      </c>
      <c r="M150" s="20"/>
      <c r="N150" s="5"/>
      <c r="O150" s="16" t="s">
        <v>19</v>
      </c>
      <c r="P150" s="5">
        <v>16126</v>
      </c>
      <c r="Q150" s="16">
        <v>14255</v>
      </c>
      <c r="R150" s="5">
        <v>11231</v>
      </c>
      <c r="S150" s="23">
        <f t="shared" si="33"/>
        <v>0.8839761875232544</v>
      </c>
      <c r="T150" s="29">
        <f t="shared" si="34"/>
        <v>0.6964529331514324</v>
      </c>
      <c r="U150" s="29">
        <f t="shared" si="35"/>
        <v>0.787863907400912</v>
      </c>
    </row>
    <row r="151" spans="2:21" ht="12.75">
      <c r="B151" s="20"/>
      <c r="C151" s="6"/>
      <c r="D151" s="17" t="s">
        <v>21</v>
      </c>
      <c r="E151" s="6">
        <v>15521</v>
      </c>
      <c r="F151" s="17">
        <v>11390</v>
      </c>
      <c r="G151" s="6">
        <v>6317</v>
      </c>
      <c r="H151" s="25">
        <f t="shared" si="30"/>
        <v>0.7338444687842278</v>
      </c>
      <c r="I151" s="30">
        <f t="shared" si="31"/>
        <v>0.40699697184459765</v>
      </c>
      <c r="J151" s="30">
        <f t="shared" si="32"/>
        <v>0.5546093064091309</v>
      </c>
      <c r="M151" s="20"/>
      <c r="N151" s="6"/>
      <c r="O151" s="17" t="s">
        <v>21</v>
      </c>
      <c r="P151" s="6">
        <v>14333</v>
      </c>
      <c r="Q151" s="17">
        <v>10877</v>
      </c>
      <c r="R151" s="6">
        <v>6317</v>
      </c>
      <c r="S151" s="25">
        <f t="shared" si="33"/>
        <v>0.7588781134444987</v>
      </c>
      <c r="T151" s="30">
        <f t="shared" si="34"/>
        <v>0.44073117979487897</v>
      </c>
      <c r="U151" s="30">
        <f t="shared" si="35"/>
        <v>0.5807667555392112</v>
      </c>
    </row>
    <row r="152" spans="2:21" ht="12.75">
      <c r="B152" s="20"/>
      <c r="C152" s="5" t="s">
        <v>4</v>
      </c>
      <c r="D152" s="16" t="s">
        <v>17</v>
      </c>
      <c r="E152" s="5">
        <v>15640</v>
      </c>
      <c r="F152" s="16">
        <v>11681</v>
      </c>
      <c r="G152" s="5">
        <v>9575</v>
      </c>
      <c r="H152" s="23">
        <f t="shared" si="30"/>
        <v>0.7468670076726343</v>
      </c>
      <c r="I152" s="29">
        <f t="shared" si="31"/>
        <v>0.6122122762148338</v>
      </c>
      <c r="J152" s="29">
        <f t="shared" si="32"/>
        <v>0.8197072168478726</v>
      </c>
      <c r="M152" s="20"/>
      <c r="N152" s="5" t="s">
        <v>4</v>
      </c>
      <c r="O152" s="16" t="s">
        <v>17</v>
      </c>
      <c r="P152" s="5">
        <v>14778</v>
      </c>
      <c r="Q152" s="16">
        <v>11490</v>
      </c>
      <c r="R152" s="5">
        <v>9575</v>
      </c>
      <c r="S152" s="23">
        <f t="shared" si="33"/>
        <v>0.7775071051563135</v>
      </c>
      <c r="T152" s="29">
        <f t="shared" si="34"/>
        <v>0.6479225876302612</v>
      </c>
      <c r="U152" s="29">
        <f t="shared" si="35"/>
        <v>0.8333333333333334</v>
      </c>
    </row>
    <row r="153" spans="2:21" ht="12.75">
      <c r="B153" s="20"/>
      <c r="C153" s="5"/>
      <c r="D153" s="16" t="s">
        <v>19</v>
      </c>
      <c r="E153" s="5">
        <v>19326</v>
      </c>
      <c r="F153" s="16">
        <v>15835</v>
      </c>
      <c r="G153" s="5">
        <v>11609</v>
      </c>
      <c r="H153" s="23">
        <f t="shared" si="30"/>
        <v>0.8193625168167236</v>
      </c>
      <c r="I153" s="29">
        <f t="shared" si="31"/>
        <v>0.6006933664493429</v>
      </c>
      <c r="J153" s="29">
        <f t="shared" si="32"/>
        <v>0.7331228291758762</v>
      </c>
      <c r="M153" s="20"/>
      <c r="N153" s="5"/>
      <c r="O153" s="16" t="s">
        <v>19</v>
      </c>
      <c r="P153" s="5">
        <v>18496</v>
      </c>
      <c r="Q153" s="16">
        <v>15629</v>
      </c>
      <c r="R153" s="5">
        <v>11609</v>
      </c>
      <c r="S153" s="23">
        <f t="shared" si="33"/>
        <v>0.8449935121107266</v>
      </c>
      <c r="T153" s="29">
        <f t="shared" si="34"/>
        <v>0.6276492214532872</v>
      </c>
      <c r="U153" s="29">
        <f t="shared" si="35"/>
        <v>0.7427858468232132</v>
      </c>
    </row>
    <row r="154" spans="2:21" ht="12.75">
      <c r="B154" s="20"/>
      <c r="C154" s="5"/>
      <c r="D154" s="16" t="s">
        <v>21</v>
      </c>
      <c r="E154" s="5">
        <v>11450</v>
      </c>
      <c r="F154" s="16">
        <v>8023</v>
      </c>
      <c r="G154" s="5">
        <v>4164</v>
      </c>
      <c r="H154" s="23">
        <f t="shared" si="30"/>
        <v>0.7006986899563319</v>
      </c>
      <c r="I154" s="29">
        <f t="shared" si="31"/>
        <v>0.36366812227074236</v>
      </c>
      <c r="J154" s="29">
        <f t="shared" si="32"/>
        <v>0.5190078524242802</v>
      </c>
      <c r="M154" s="20"/>
      <c r="N154" s="5"/>
      <c r="O154" s="16" t="s">
        <v>21</v>
      </c>
      <c r="P154" s="5">
        <v>10677</v>
      </c>
      <c r="Q154" s="16">
        <v>7763</v>
      </c>
      <c r="R154" s="5">
        <v>4164</v>
      </c>
      <c r="S154" s="23">
        <f t="shared" si="33"/>
        <v>0.7270768942586869</v>
      </c>
      <c r="T154" s="29">
        <f t="shared" si="34"/>
        <v>0.3899971902219725</v>
      </c>
      <c r="U154" s="29">
        <f t="shared" si="35"/>
        <v>0.5363905706556743</v>
      </c>
    </row>
    <row r="155" spans="2:21" ht="12.75">
      <c r="B155" s="20"/>
      <c r="C155" s="4" t="s">
        <v>5</v>
      </c>
      <c r="D155" s="15" t="s">
        <v>17</v>
      </c>
      <c r="E155" s="4">
        <v>1496</v>
      </c>
      <c r="F155" s="15">
        <v>1160</v>
      </c>
      <c r="G155" s="4">
        <v>987</v>
      </c>
      <c r="H155" s="21">
        <f t="shared" si="30"/>
        <v>0.7754010695187166</v>
      </c>
      <c r="I155" s="28">
        <f t="shared" si="31"/>
        <v>0.6597593582887701</v>
      </c>
      <c r="J155" s="28">
        <f t="shared" si="32"/>
        <v>0.8508620689655172</v>
      </c>
      <c r="M155" s="20"/>
      <c r="N155" s="4" t="s">
        <v>5</v>
      </c>
      <c r="O155" s="15" t="s">
        <v>17</v>
      </c>
      <c r="P155" s="4">
        <v>1427</v>
      </c>
      <c r="Q155" s="15">
        <v>1143</v>
      </c>
      <c r="R155" s="4">
        <v>987</v>
      </c>
      <c r="S155" s="21">
        <f t="shared" si="33"/>
        <v>0.8009810791871058</v>
      </c>
      <c r="T155" s="28">
        <f t="shared" si="34"/>
        <v>0.6916608269096005</v>
      </c>
      <c r="U155" s="28">
        <f t="shared" si="35"/>
        <v>0.863517060367454</v>
      </c>
    </row>
    <row r="156" spans="2:21" ht="12.75">
      <c r="B156" s="20"/>
      <c r="C156" s="5"/>
      <c r="D156" s="16" t="s">
        <v>19</v>
      </c>
      <c r="E156" s="5">
        <v>1710</v>
      </c>
      <c r="F156" s="16">
        <v>1501</v>
      </c>
      <c r="G156" s="5">
        <v>1183</v>
      </c>
      <c r="H156" s="23">
        <f t="shared" si="30"/>
        <v>0.8777777777777778</v>
      </c>
      <c r="I156" s="29">
        <f t="shared" si="31"/>
        <v>0.691812865497076</v>
      </c>
      <c r="J156" s="29">
        <f t="shared" si="32"/>
        <v>0.7881412391738841</v>
      </c>
      <c r="M156" s="20"/>
      <c r="N156" s="5"/>
      <c r="O156" s="16" t="s">
        <v>19</v>
      </c>
      <c r="P156" s="5">
        <v>1649</v>
      </c>
      <c r="Q156" s="16">
        <v>1478</v>
      </c>
      <c r="R156" s="5">
        <v>1183</v>
      </c>
      <c r="S156" s="23">
        <f t="shared" si="33"/>
        <v>0.8963007883565798</v>
      </c>
      <c r="T156" s="29">
        <f t="shared" si="34"/>
        <v>0.7174044875682232</v>
      </c>
      <c r="U156" s="29">
        <f t="shared" si="35"/>
        <v>0.800405953991881</v>
      </c>
    </row>
    <row r="157" spans="2:21" ht="12.75">
      <c r="B157" s="20"/>
      <c r="C157" s="6"/>
      <c r="D157" s="17" t="s">
        <v>21</v>
      </c>
      <c r="E157" s="6">
        <v>1340</v>
      </c>
      <c r="F157" s="17">
        <v>914</v>
      </c>
      <c r="G157" s="6">
        <v>529</v>
      </c>
      <c r="H157" s="25">
        <f t="shared" si="30"/>
        <v>0.682089552238806</v>
      </c>
      <c r="I157" s="30">
        <f t="shared" si="31"/>
        <v>0.39477611940298507</v>
      </c>
      <c r="J157" s="30">
        <f t="shared" si="32"/>
        <v>0.5787746170678337</v>
      </c>
      <c r="M157" s="20"/>
      <c r="N157" s="6"/>
      <c r="O157" s="17" t="s">
        <v>21</v>
      </c>
      <c r="P157" s="6">
        <v>1195</v>
      </c>
      <c r="Q157" s="17">
        <v>860</v>
      </c>
      <c r="R157" s="6">
        <v>529</v>
      </c>
      <c r="S157" s="25">
        <f t="shared" si="33"/>
        <v>0.7196652719665272</v>
      </c>
      <c r="T157" s="30">
        <f t="shared" si="34"/>
        <v>0.4426778242677824</v>
      </c>
      <c r="U157" s="30">
        <f t="shared" si="35"/>
        <v>0.6151162790697674</v>
      </c>
    </row>
    <row r="158" spans="2:21" ht="12.75">
      <c r="B158" s="20"/>
      <c r="C158" s="5" t="s">
        <v>8</v>
      </c>
      <c r="D158" s="16" t="s">
        <v>17</v>
      </c>
      <c r="E158" s="5">
        <v>11821</v>
      </c>
      <c r="F158" s="16">
        <v>8631</v>
      </c>
      <c r="G158" s="5">
        <v>6989</v>
      </c>
      <c r="H158" s="23">
        <f t="shared" si="30"/>
        <v>0.7301412740038914</v>
      </c>
      <c r="I158" s="29">
        <f t="shared" si="31"/>
        <v>0.5912359360460198</v>
      </c>
      <c r="J158" s="29">
        <f t="shared" si="32"/>
        <v>0.8097555323832696</v>
      </c>
      <c r="M158" s="20"/>
      <c r="N158" s="5" t="s">
        <v>8</v>
      </c>
      <c r="O158" s="16" t="s">
        <v>17</v>
      </c>
      <c r="P158" s="5">
        <v>11089</v>
      </c>
      <c r="Q158" s="16">
        <v>8441</v>
      </c>
      <c r="R158" s="5">
        <v>6989</v>
      </c>
      <c r="S158" s="23">
        <f t="shared" si="33"/>
        <v>0.7612047975471188</v>
      </c>
      <c r="T158" s="29">
        <f t="shared" si="34"/>
        <v>0.6302642258093606</v>
      </c>
      <c r="U158" s="29">
        <f t="shared" si="35"/>
        <v>0.8279824665324014</v>
      </c>
    </row>
    <row r="159" spans="2:21" ht="12.75">
      <c r="B159" s="20"/>
      <c r="C159" s="5"/>
      <c r="D159" s="16" t="s">
        <v>19</v>
      </c>
      <c r="E159" s="5">
        <v>14099</v>
      </c>
      <c r="F159" s="16">
        <v>11552</v>
      </c>
      <c r="G159" s="5">
        <v>8776</v>
      </c>
      <c r="H159" s="23">
        <f t="shared" si="30"/>
        <v>0.819348889992198</v>
      </c>
      <c r="I159" s="29">
        <f t="shared" si="31"/>
        <v>0.622455493297397</v>
      </c>
      <c r="J159" s="29">
        <f t="shared" si="32"/>
        <v>0.7596952908587258</v>
      </c>
      <c r="M159" s="20"/>
      <c r="N159" s="5"/>
      <c r="O159" s="16" t="s">
        <v>19</v>
      </c>
      <c r="P159" s="5">
        <v>13379</v>
      </c>
      <c r="Q159" s="16">
        <v>11348</v>
      </c>
      <c r="R159" s="5">
        <v>8776</v>
      </c>
      <c r="S159" s="23">
        <f t="shared" si="33"/>
        <v>0.8481949323566784</v>
      </c>
      <c r="T159" s="29">
        <f t="shared" si="34"/>
        <v>0.6559533597428806</v>
      </c>
      <c r="U159" s="29">
        <f t="shared" si="35"/>
        <v>0.7733521325343673</v>
      </c>
    </row>
    <row r="160" spans="2:21" ht="12.75">
      <c r="B160" s="20"/>
      <c r="C160" s="5"/>
      <c r="D160" s="16" t="s">
        <v>21</v>
      </c>
      <c r="E160" s="5">
        <v>8356</v>
      </c>
      <c r="F160" s="16">
        <v>5583</v>
      </c>
      <c r="G160" s="5">
        <v>2801</v>
      </c>
      <c r="H160" s="23">
        <f t="shared" si="30"/>
        <v>0.6681426519865965</v>
      </c>
      <c r="I160" s="29">
        <f t="shared" si="31"/>
        <v>0.3352082336045955</v>
      </c>
      <c r="J160" s="29">
        <f t="shared" si="32"/>
        <v>0.5017015941250224</v>
      </c>
      <c r="M160" s="20"/>
      <c r="N160" s="5"/>
      <c r="O160" s="16" t="s">
        <v>21</v>
      </c>
      <c r="P160" s="5">
        <v>7564</v>
      </c>
      <c r="Q160" s="16">
        <v>5275</v>
      </c>
      <c r="R160" s="5">
        <v>2801</v>
      </c>
      <c r="S160" s="23">
        <f t="shared" si="33"/>
        <v>0.6973823373876256</v>
      </c>
      <c r="T160" s="29">
        <f t="shared" si="34"/>
        <v>0.3703067160232681</v>
      </c>
      <c r="U160" s="29">
        <f t="shared" si="35"/>
        <v>0.5309952606635071</v>
      </c>
    </row>
    <row r="161" spans="2:21" ht="12.75">
      <c r="B161" s="9" t="s">
        <v>11</v>
      </c>
      <c r="C161" s="4" t="s">
        <v>2</v>
      </c>
      <c r="D161" s="15" t="s">
        <v>17</v>
      </c>
      <c r="E161" s="4">
        <v>115830</v>
      </c>
      <c r="F161" s="15">
        <v>94212</v>
      </c>
      <c r="G161" s="4">
        <v>79210</v>
      </c>
      <c r="H161" s="21">
        <f t="shared" si="30"/>
        <v>0.8133644133644133</v>
      </c>
      <c r="I161" s="28">
        <f t="shared" si="31"/>
        <v>0.6838470171803505</v>
      </c>
      <c r="J161" s="28">
        <f t="shared" si="32"/>
        <v>0.8407633847068314</v>
      </c>
      <c r="M161" s="9" t="s">
        <v>11</v>
      </c>
      <c r="N161" s="4" t="s">
        <v>2</v>
      </c>
      <c r="O161" s="15" t="s">
        <v>17</v>
      </c>
      <c r="P161" s="4">
        <v>110633</v>
      </c>
      <c r="Q161" s="15">
        <v>92672</v>
      </c>
      <c r="R161" s="4">
        <v>79210</v>
      </c>
      <c r="S161" s="21">
        <f t="shared" si="33"/>
        <v>0.8376524183561866</v>
      </c>
      <c r="T161" s="28">
        <f t="shared" si="34"/>
        <v>0.715970822448998</v>
      </c>
      <c r="U161" s="28">
        <f t="shared" si="35"/>
        <v>0.854734979281768</v>
      </c>
    </row>
    <row r="162" spans="2:21" ht="12.75">
      <c r="B162" s="20"/>
      <c r="C162" s="5"/>
      <c r="D162" s="16" t="s">
        <v>19</v>
      </c>
      <c r="E162" s="5">
        <v>296792</v>
      </c>
      <c r="F162" s="16">
        <v>218740</v>
      </c>
      <c r="G162" s="5">
        <v>178471</v>
      </c>
      <c r="H162" s="23">
        <f t="shared" si="30"/>
        <v>0.7370144747836869</v>
      </c>
      <c r="I162" s="29">
        <f t="shared" si="31"/>
        <v>0.6013335938974096</v>
      </c>
      <c r="J162" s="29">
        <f t="shared" si="32"/>
        <v>0.8159047270732376</v>
      </c>
      <c r="M162" s="20"/>
      <c r="N162" s="5"/>
      <c r="O162" s="16" t="s">
        <v>19</v>
      </c>
      <c r="P162" s="5">
        <v>249974</v>
      </c>
      <c r="Q162" s="16">
        <v>214787</v>
      </c>
      <c r="R162" s="5">
        <v>178471</v>
      </c>
      <c r="S162" s="23">
        <f t="shared" si="33"/>
        <v>0.8592373606855113</v>
      </c>
      <c r="T162" s="29">
        <f t="shared" si="34"/>
        <v>0.7139582516581725</v>
      </c>
      <c r="U162" s="29">
        <f t="shared" si="35"/>
        <v>0.8309208657879666</v>
      </c>
    </row>
    <row r="163" spans="2:21" ht="12.75">
      <c r="B163" s="20"/>
      <c r="C163" s="5"/>
      <c r="D163" s="16" t="s">
        <v>21</v>
      </c>
      <c r="E163" s="5">
        <v>209414</v>
      </c>
      <c r="F163" s="16">
        <v>107960</v>
      </c>
      <c r="G163" s="5">
        <v>60674</v>
      </c>
      <c r="H163" s="23">
        <f t="shared" si="30"/>
        <v>0.5155338229535752</v>
      </c>
      <c r="I163" s="29">
        <f t="shared" si="31"/>
        <v>0.2897323006102744</v>
      </c>
      <c r="J163" s="29">
        <f t="shared" si="32"/>
        <v>0.5620044460911449</v>
      </c>
      <c r="M163" s="20"/>
      <c r="N163" s="5"/>
      <c r="O163" s="16" t="s">
        <v>21</v>
      </c>
      <c r="P163" s="5">
        <v>147518</v>
      </c>
      <c r="Q163" s="16">
        <v>103519</v>
      </c>
      <c r="R163" s="5">
        <v>60674</v>
      </c>
      <c r="S163" s="23">
        <f t="shared" si="33"/>
        <v>0.701738092978484</v>
      </c>
      <c r="T163" s="29">
        <f t="shared" si="34"/>
        <v>0.41129896012689976</v>
      </c>
      <c r="U163" s="29">
        <f t="shared" si="35"/>
        <v>0.5861146263004859</v>
      </c>
    </row>
    <row r="164" spans="2:21" ht="12.75">
      <c r="B164" s="20"/>
      <c r="C164" s="4" t="s">
        <v>76</v>
      </c>
      <c r="D164" s="15" t="s">
        <v>17</v>
      </c>
      <c r="E164" s="4">
        <v>14109</v>
      </c>
      <c r="F164" s="15">
        <v>11090</v>
      </c>
      <c r="G164" s="4">
        <v>9170</v>
      </c>
      <c r="H164" s="21">
        <f t="shared" si="30"/>
        <v>0.7860231058189808</v>
      </c>
      <c r="I164" s="28">
        <f t="shared" si="31"/>
        <v>0.6499397547664612</v>
      </c>
      <c r="J164" s="28">
        <f t="shared" si="32"/>
        <v>0.8268710550045085</v>
      </c>
      <c r="M164" s="20"/>
      <c r="N164" s="4" t="s">
        <v>76</v>
      </c>
      <c r="O164" s="15" t="s">
        <v>17</v>
      </c>
      <c r="P164" s="4">
        <v>13591</v>
      </c>
      <c r="Q164" s="15">
        <v>10910</v>
      </c>
      <c r="R164" s="4">
        <v>9170</v>
      </c>
      <c r="S164" s="21">
        <f t="shared" si="33"/>
        <v>0.8027371054374218</v>
      </c>
      <c r="T164" s="28">
        <f t="shared" si="34"/>
        <v>0.6747112059451107</v>
      </c>
      <c r="U164" s="28">
        <f t="shared" si="35"/>
        <v>0.84051329055912</v>
      </c>
    </row>
    <row r="165" spans="2:21" ht="12.75">
      <c r="B165" s="20"/>
      <c r="C165" s="5"/>
      <c r="D165" s="16" t="s">
        <v>19</v>
      </c>
      <c r="E165" s="5">
        <v>22093</v>
      </c>
      <c r="F165" s="16">
        <v>18848</v>
      </c>
      <c r="G165" s="5">
        <v>14921</v>
      </c>
      <c r="H165" s="23">
        <f t="shared" si="30"/>
        <v>0.8531208980219979</v>
      </c>
      <c r="I165" s="29">
        <f t="shared" si="31"/>
        <v>0.6753722898655683</v>
      </c>
      <c r="J165" s="29">
        <f t="shared" si="32"/>
        <v>0.7916489813242784</v>
      </c>
      <c r="M165" s="20"/>
      <c r="N165" s="5"/>
      <c r="O165" s="16" t="s">
        <v>19</v>
      </c>
      <c r="P165" s="5">
        <v>20972</v>
      </c>
      <c r="Q165" s="16">
        <v>18585</v>
      </c>
      <c r="R165" s="5">
        <v>14921</v>
      </c>
      <c r="S165" s="23">
        <f t="shared" si="33"/>
        <v>0.8861815754339119</v>
      </c>
      <c r="T165" s="29">
        <f t="shared" si="34"/>
        <v>0.7114724394430669</v>
      </c>
      <c r="U165" s="29">
        <f t="shared" si="35"/>
        <v>0.8028517621737961</v>
      </c>
    </row>
    <row r="166" spans="2:21" ht="12.75">
      <c r="B166" s="20"/>
      <c r="C166" s="6"/>
      <c r="D166" s="17" t="s">
        <v>21</v>
      </c>
      <c r="E166" s="6">
        <v>17149</v>
      </c>
      <c r="F166" s="17">
        <v>12101</v>
      </c>
      <c r="G166" s="6">
        <v>6951</v>
      </c>
      <c r="H166" s="25">
        <f t="shared" si="30"/>
        <v>0.7056388127587614</v>
      </c>
      <c r="I166" s="30">
        <f t="shared" si="31"/>
        <v>0.40532975683713335</v>
      </c>
      <c r="J166" s="30">
        <f t="shared" si="32"/>
        <v>0.574415337575407</v>
      </c>
      <c r="M166" s="20"/>
      <c r="N166" s="6"/>
      <c r="O166" s="17" t="s">
        <v>21</v>
      </c>
      <c r="P166" s="6">
        <v>15413</v>
      </c>
      <c r="Q166" s="17">
        <v>11820</v>
      </c>
      <c r="R166" s="6">
        <v>6951</v>
      </c>
      <c r="S166" s="25">
        <f t="shared" si="33"/>
        <v>0.7668850969960423</v>
      </c>
      <c r="T166" s="30">
        <f t="shared" si="34"/>
        <v>0.45098293648219034</v>
      </c>
      <c r="U166" s="30">
        <f t="shared" si="35"/>
        <v>0.5880710659898477</v>
      </c>
    </row>
    <row r="167" spans="2:21" ht="12.75">
      <c r="B167" s="20"/>
      <c r="C167" s="5" t="s">
        <v>4</v>
      </c>
      <c r="D167" s="16" t="s">
        <v>17</v>
      </c>
      <c r="E167" s="5">
        <v>15918</v>
      </c>
      <c r="F167" s="16">
        <v>12144</v>
      </c>
      <c r="G167" s="5">
        <v>9771</v>
      </c>
      <c r="H167" s="23">
        <f t="shared" si="30"/>
        <v>0.7629099133056917</v>
      </c>
      <c r="I167" s="29">
        <f t="shared" si="31"/>
        <v>0.6138333961552959</v>
      </c>
      <c r="J167" s="29">
        <f t="shared" si="32"/>
        <v>0.8045948616600791</v>
      </c>
      <c r="M167" s="20"/>
      <c r="N167" s="5" t="s">
        <v>4</v>
      </c>
      <c r="O167" s="16" t="s">
        <v>17</v>
      </c>
      <c r="P167" s="5">
        <v>15435</v>
      </c>
      <c r="Q167" s="16">
        <v>12041</v>
      </c>
      <c r="R167" s="5">
        <v>9771</v>
      </c>
      <c r="S167" s="23">
        <f t="shared" si="33"/>
        <v>0.7801101392938128</v>
      </c>
      <c r="T167" s="29">
        <f t="shared" si="34"/>
        <v>0.6330417881438289</v>
      </c>
      <c r="U167" s="29">
        <f t="shared" si="35"/>
        <v>0.8114774520388672</v>
      </c>
    </row>
    <row r="168" spans="2:21" ht="12.75">
      <c r="B168" s="20"/>
      <c r="C168" s="5"/>
      <c r="D168" s="16" t="s">
        <v>19</v>
      </c>
      <c r="E168" s="5">
        <v>27030</v>
      </c>
      <c r="F168" s="16">
        <v>22759</v>
      </c>
      <c r="G168" s="5">
        <v>17416</v>
      </c>
      <c r="H168" s="23">
        <f t="shared" si="30"/>
        <v>0.8419903810580837</v>
      </c>
      <c r="I168" s="29">
        <f t="shared" si="31"/>
        <v>0.6443211246762857</v>
      </c>
      <c r="J168" s="29">
        <f t="shared" si="32"/>
        <v>0.7652357309196361</v>
      </c>
      <c r="M168" s="20"/>
      <c r="N168" s="5"/>
      <c r="O168" s="16" t="s">
        <v>19</v>
      </c>
      <c r="P168" s="5">
        <v>25876</v>
      </c>
      <c r="Q168" s="16">
        <v>22483</v>
      </c>
      <c r="R168" s="5">
        <v>17416</v>
      </c>
      <c r="S168" s="23">
        <f t="shared" si="33"/>
        <v>0.8688746328644303</v>
      </c>
      <c r="T168" s="29">
        <f t="shared" si="34"/>
        <v>0.6730561137733807</v>
      </c>
      <c r="U168" s="29">
        <f t="shared" si="35"/>
        <v>0.774629720233065</v>
      </c>
    </row>
    <row r="169" spans="2:21" ht="12.75">
      <c r="B169" s="20"/>
      <c r="C169" s="5"/>
      <c r="D169" s="16" t="s">
        <v>21</v>
      </c>
      <c r="E169" s="5">
        <v>15086</v>
      </c>
      <c r="F169" s="16">
        <v>10548</v>
      </c>
      <c r="G169" s="5">
        <v>5200</v>
      </c>
      <c r="H169" s="23">
        <f t="shared" si="30"/>
        <v>0.6991913031950152</v>
      </c>
      <c r="I169" s="29">
        <f t="shared" si="31"/>
        <v>0.3446904414689116</v>
      </c>
      <c r="J169" s="29">
        <f t="shared" si="32"/>
        <v>0.49298445202882063</v>
      </c>
      <c r="M169" s="20"/>
      <c r="N169" s="5"/>
      <c r="O169" s="16" t="s">
        <v>21</v>
      </c>
      <c r="P169" s="5">
        <v>13637</v>
      </c>
      <c r="Q169" s="16">
        <v>10386</v>
      </c>
      <c r="R169" s="5">
        <v>5200</v>
      </c>
      <c r="S169" s="23">
        <f t="shared" si="33"/>
        <v>0.7616044584586052</v>
      </c>
      <c r="T169" s="29">
        <f t="shared" si="34"/>
        <v>0.3813155386081983</v>
      </c>
      <c r="U169" s="29">
        <f t="shared" si="35"/>
        <v>0.5006739842095128</v>
      </c>
    </row>
    <row r="170" spans="2:21" ht="12.75">
      <c r="B170" s="20"/>
      <c r="C170" s="4" t="s">
        <v>5</v>
      </c>
      <c r="D170" s="15" t="s">
        <v>17</v>
      </c>
      <c r="E170" s="4">
        <v>1337</v>
      </c>
      <c r="F170" s="15">
        <v>1078</v>
      </c>
      <c r="G170" s="4">
        <v>871</v>
      </c>
      <c r="H170" s="21">
        <f t="shared" si="30"/>
        <v>0.806282722513089</v>
      </c>
      <c r="I170" s="28">
        <f t="shared" si="31"/>
        <v>0.6514584891548242</v>
      </c>
      <c r="J170" s="28">
        <f t="shared" si="32"/>
        <v>0.8079777365491652</v>
      </c>
      <c r="M170" s="20"/>
      <c r="N170" s="4" t="s">
        <v>5</v>
      </c>
      <c r="O170" s="15" t="s">
        <v>17</v>
      </c>
      <c r="P170" s="4">
        <v>1299</v>
      </c>
      <c r="Q170" s="15">
        <v>1057</v>
      </c>
      <c r="R170" s="4">
        <v>871</v>
      </c>
      <c r="S170" s="21">
        <f t="shared" si="33"/>
        <v>0.8137028483448807</v>
      </c>
      <c r="T170" s="28">
        <f t="shared" si="34"/>
        <v>0.6705157813702848</v>
      </c>
      <c r="U170" s="28">
        <f t="shared" si="35"/>
        <v>0.8240302743614002</v>
      </c>
    </row>
    <row r="171" spans="2:21" ht="12.75">
      <c r="B171" s="20"/>
      <c r="C171" s="5"/>
      <c r="D171" s="16" t="s">
        <v>19</v>
      </c>
      <c r="E171" s="5">
        <v>1900</v>
      </c>
      <c r="F171" s="16">
        <v>1663</v>
      </c>
      <c r="G171" s="5">
        <v>1341</v>
      </c>
      <c r="H171" s="23">
        <f t="shared" si="30"/>
        <v>0.8752631578947369</v>
      </c>
      <c r="I171" s="29">
        <f t="shared" si="31"/>
        <v>0.7057894736842105</v>
      </c>
      <c r="J171" s="29">
        <f t="shared" si="32"/>
        <v>0.8063740228502706</v>
      </c>
      <c r="M171" s="20"/>
      <c r="N171" s="5"/>
      <c r="O171" s="16" t="s">
        <v>19</v>
      </c>
      <c r="P171" s="5">
        <v>1809</v>
      </c>
      <c r="Q171" s="16">
        <v>1631</v>
      </c>
      <c r="R171" s="5">
        <v>1341</v>
      </c>
      <c r="S171" s="23">
        <f t="shared" si="33"/>
        <v>0.9016030956329464</v>
      </c>
      <c r="T171" s="29">
        <f t="shared" si="34"/>
        <v>0.7412935323383084</v>
      </c>
      <c r="U171" s="29">
        <f t="shared" si="35"/>
        <v>0.8221949724095647</v>
      </c>
    </row>
    <row r="172" spans="2:21" ht="12.75">
      <c r="B172" s="20"/>
      <c r="C172" s="6"/>
      <c r="D172" s="17" t="s">
        <v>21</v>
      </c>
      <c r="E172" s="6">
        <v>1410</v>
      </c>
      <c r="F172" s="17">
        <v>1031</v>
      </c>
      <c r="G172" s="6">
        <v>596</v>
      </c>
      <c r="H172" s="25">
        <f t="shared" si="30"/>
        <v>0.7312056737588652</v>
      </c>
      <c r="I172" s="30">
        <f t="shared" si="31"/>
        <v>0.4226950354609929</v>
      </c>
      <c r="J172" s="30">
        <f t="shared" si="32"/>
        <v>0.5780795344325897</v>
      </c>
      <c r="M172" s="20"/>
      <c r="N172" s="6"/>
      <c r="O172" s="17" t="s">
        <v>21</v>
      </c>
      <c r="P172" s="6">
        <v>1290</v>
      </c>
      <c r="Q172" s="17">
        <v>1011</v>
      </c>
      <c r="R172" s="6">
        <v>596</v>
      </c>
      <c r="S172" s="25">
        <f t="shared" si="33"/>
        <v>0.7837209302325582</v>
      </c>
      <c r="T172" s="30">
        <f t="shared" si="34"/>
        <v>0.462015503875969</v>
      </c>
      <c r="U172" s="30">
        <f t="shared" si="35"/>
        <v>0.5895153313550939</v>
      </c>
    </row>
    <row r="173" spans="2:21" ht="12.75">
      <c r="B173" s="20"/>
      <c r="C173" s="5" t="s">
        <v>8</v>
      </c>
      <c r="D173" s="16" t="s">
        <v>17</v>
      </c>
      <c r="E173" s="5">
        <v>10206</v>
      </c>
      <c r="F173" s="16">
        <v>7861</v>
      </c>
      <c r="G173" s="5">
        <v>6348</v>
      </c>
      <c r="H173" s="23">
        <f t="shared" si="30"/>
        <v>0.7702331961591221</v>
      </c>
      <c r="I173" s="29">
        <f t="shared" si="31"/>
        <v>0.6219870664315109</v>
      </c>
      <c r="J173" s="29">
        <f t="shared" si="32"/>
        <v>0.8075308484925582</v>
      </c>
      <c r="M173" s="20"/>
      <c r="N173" s="5" t="s">
        <v>8</v>
      </c>
      <c r="O173" s="16" t="s">
        <v>17</v>
      </c>
      <c r="P173" s="5">
        <v>9843</v>
      </c>
      <c r="Q173" s="16">
        <v>7695</v>
      </c>
      <c r="R173" s="5">
        <v>6348</v>
      </c>
      <c r="S173" s="23">
        <f t="shared" si="33"/>
        <v>0.7817738494361475</v>
      </c>
      <c r="T173" s="29">
        <f t="shared" si="34"/>
        <v>0.644925327644011</v>
      </c>
      <c r="U173" s="29">
        <f t="shared" si="35"/>
        <v>0.8249512670565302</v>
      </c>
    </row>
    <row r="174" spans="2:21" ht="12.75">
      <c r="B174" s="20"/>
      <c r="C174" s="5"/>
      <c r="D174" s="16" t="s">
        <v>19</v>
      </c>
      <c r="E174" s="5">
        <v>19421</v>
      </c>
      <c r="F174" s="16">
        <v>15897</v>
      </c>
      <c r="G174" s="5">
        <v>12222</v>
      </c>
      <c r="H174" s="23">
        <f t="shared" si="30"/>
        <v>0.8185469337315278</v>
      </c>
      <c r="I174" s="29">
        <f t="shared" si="31"/>
        <v>0.6293187786416765</v>
      </c>
      <c r="J174" s="29">
        <f t="shared" si="32"/>
        <v>0.7688243064729194</v>
      </c>
      <c r="M174" s="20"/>
      <c r="N174" s="5"/>
      <c r="O174" s="16" t="s">
        <v>19</v>
      </c>
      <c r="P174" s="5">
        <v>18144</v>
      </c>
      <c r="Q174" s="16">
        <v>15642</v>
      </c>
      <c r="R174" s="5">
        <v>12222</v>
      </c>
      <c r="S174" s="23">
        <f t="shared" si="33"/>
        <v>0.8621031746031746</v>
      </c>
      <c r="T174" s="29">
        <f t="shared" si="34"/>
        <v>0.6736111111111112</v>
      </c>
      <c r="U174" s="29">
        <f t="shared" si="35"/>
        <v>0.7813578826237054</v>
      </c>
    </row>
    <row r="175" spans="2:21" ht="12.75">
      <c r="B175" s="18"/>
      <c r="C175" s="6"/>
      <c r="D175" s="17" t="s">
        <v>21</v>
      </c>
      <c r="E175" s="6">
        <v>11137</v>
      </c>
      <c r="F175" s="17">
        <v>7147</v>
      </c>
      <c r="G175" s="6">
        <v>3683</v>
      </c>
      <c r="H175" s="25">
        <f t="shared" si="30"/>
        <v>0.6417347580138277</v>
      </c>
      <c r="I175" s="30">
        <f t="shared" si="31"/>
        <v>0.330699470234354</v>
      </c>
      <c r="J175" s="30">
        <f t="shared" si="32"/>
        <v>0.5153211137540227</v>
      </c>
      <c r="M175" s="18"/>
      <c r="N175" s="6"/>
      <c r="O175" s="17" t="s">
        <v>21</v>
      </c>
      <c r="P175" s="6">
        <v>9606</v>
      </c>
      <c r="Q175" s="17">
        <v>6949</v>
      </c>
      <c r="R175" s="6">
        <v>3683</v>
      </c>
      <c r="S175" s="25">
        <f t="shared" si="33"/>
        <v>0.723402040391422</v>
      </c>
      <c r="T175" s="30">
        <f t="shared" si="34"/>
        <v>0.3834062044555486</v>
      </c>
      <c r="U175" s="30">
        <f t="shared" si="35"/>
        <v>0.5300043171679378</v>
      </c>
    </row>
    <row r="176" spans="2:21" ht="12.75">
      <c r="B176" s="20" t="s">
        <v>12</v>
      </c>
      <c r="C176" s="4" t="s">
        <v>2</v>
      </c>
      <c r="D176" s="15" t="s">
        <v>17</v>
      </c>
      <c r="E176" s="4">
        <v>128577</v>
      </c>
      <c r="F176" s="15">
        <v>104702</v>
      </c>
      <c r="G176" s="4">
        <v>89869</v>
      </c>
      <c r="H176" s="21">
        <f t="shared" si="30"/>
        <v>0.814313601966137</v>
      </c>
      <c r="I176" s="28">
        <f t="shared" si="31"/>
        <v>0.698950823242104</v>
      </c>
      <c r="J176" s="28">
        <f t="shared" si="32"/>
        <v>0.8583312639682146</v>
      </c>
      <c r="M176" s="20" t="s">
        <v>12</v>
      </c>
      <c r="N176" s="4" t="s">
        <v>2</v>
      </c>
      <c r="O176" s="15" t="s">
        <v>17</v>
      </c>
      <c r="P176" s="4">
        <v>122924</v>
      </c>
      <c r="Q176" s="15">
        <v>103425</v>
      </c>
      <c r="R176" s="4">
        <v>89869</v>
      </c>
      <c r="S176" s="21">
        <f t="shared" si="33"/>
        <v>0.8413735316130292</v>
      </c>
      <c r="T176" s="28">
        <f t="shared" si="34"/>
        <v>0.7310940093065634</v>
      </c>
      <c r="U176" s="28">
        <f t="shared" si="35"/>
        <v>0.8689291757312062</v>
      </c>
    </row>
    <row r="177" spans="2:21" ht="12.75">
      <c r="B177" s="20"/>
      <c r="C177" s="5"/>
      <c r="D177" s="16" t="s">
        <v>19</v>
      </c>
      <c r="E177" s="5">
        <v>363298</v>
      </c>
      <c r="F177" s="16">
        <v>272898</v>
      </c>
      <c r="G177" s="5">
        <v>234249</v>
      </c>
      <c r="H177" s="23">
        <f t="shared" si="30"/>
        <v>0.7511684622541275</v>
      </c>
      <c r="I177" s="29">
        <f t="shared" si="31"/>
        <v>0.6447847221839922</v>
      </c>
      <c r="J177" s="29">
        <f t="shared" si="32"/>
        <v>0.8583756568388189</v>
      </c>
      <c r="M177" s="20"/>
      <c r="N177" s="5"/>
      <c r="O177" s="16" t="s">
        <v>19</v>
      </c>
      <c r="P177" s="5">
        <v>312319</v>
      </c>
      <c r="Q177" s="16">
        <v>269544</v>
      </c>
      <c r="R177" s="5">
        <v>234249</v>
      </c>
      <c r="S177" s="23">
        <f t="shared" si="33"/>
        <v>0.863040673157893</v>
      </c>
      <c r="T177" s="29">
        <f t="shared" si="34"/>
        <v>0.7500312180815129</v>
      </c>
      <c r="U177" s="29">
        <f t="shared" si="35"/>
        <v>0.8690566289733772</v>
      </c>
    </row>
    <row r="178" spans="2:21" ht="12.75">
      <c r="B178" s="20"/>
      <c r="C178" s="6"/>
      <c r="D178" s="17" t="s">
        <v>21</v>
      </c>
      <c r="E178" s="6">
        <v>240360</v>
      </c>
      <c r="F178" s="17">
        <v>133693</v>
      </c>
      <c r="G178" s="6">
        <v>90065</v>
      </c>
      <c r="H178" s="25">
        <f t="shared" si="30"/>
        <v>0.5562198369112997</v>
      </c>
      <c r="I178" s="30">
        <f t="shared" si="31"/>
        <v>0.37470877017806625</v>
      </c>
      <c r="J178" s="30">
        <f t="shared" si="32"/>
        <v>0.6736702744347124</v>
      </c>
      <c r="M178" s="20"/>
      <c r="N178" s="6"/>
      <c r="O178" s="17" t="s">
        <v>21</v>
      </c>
      <c r="P178" s="6">
        <v>178933</v>
      </c>
      <c r="Q178" s="17">
        <v>130105</v>
      </c>
      <c r="R178" s="6">
        <v>90065</v>
      </c>
      <c r="S178" s="25">
        <f t="shared" si="33"/>
        <v>0.7271157360576305</v>
      </c>
      <c r="T178" s="30">
        <f t="shared" si="34"/>
        <v>0.5033448273934936</v>
      </c>
      <c r="U178" s="30">
        <f t="shared" si="35"/>
        <v>0.692248568463933</v>
      </c>
    </row>
    <row r="179" spans="2:21" ht="12.75">
      <c r="B179" s="20"/>
      <c r="C179" s="4" t="s">
        <v>76</v>
      </c>
      <c r="D179" s="15" t="s">
        <v>17</v>
      </c>
      <c r="E179" s="4">
        <v>13677</v>
      </c>
      <c r="F179" s="15">
        <v>10697</v>
      </c>
      <c r="G179" s="4">
        <v>8855</v>
      </c>
      <c r="H179" s="21">
        <f t="shared" si="30"/>
        <v>0.782115961102581</v>
      </c>
      <c r="I179" s="28">
        <f t="shared" si="31"/>
        <v>0.64743730350223</v>
      </c>
      <c r="J179" s="28">
        <f t="shared" si="32"/>
        <v>0.8278021875292138</v>
      </c>
      <c r="M179" s="20"/>
      <c r="N179" s="4" t="s">
        <v>76</v>
      </c>
      <c r="O179" s="15" t="s">
        <v>17</v>
      </c>
      <c r="P179" s="4">
        <v>13012</v>
      </c>
      <c r="Q179" s="15">
        <v>10440</v>
      </c>
      <c r="R179" s="4">
        <v>8855</v>
      </c>
      <c r="S179" s="21">
        <f t="shared" si="33"/>
        <v>0.8023363049492775</v>
      </c>
      <c r="T179" s="28">
        <f t="shared" si="34"/>
        <v>0.6805256686135874</v>
      </c>
      <c r="U179" s="28">
        <f t="shared" si="35"/>
        <v>0.8481800766283525</v>
      </c>
    </row>
    <row r="180" spans="2:21" ht="12.75">
      <c r="B180" s="20"/>
      <c r="C180" s="5"/>
      <c r="D180" s="16" t="s">
        <v>19</v>
      </c>
      <c r="E180" s="5">
        <v>25584</v>
      </c>
      <c r="F180" s="16">
        <v>21847</v>
      </c>
      <c r="G180" s="5">
        <v>18094</v>
      </c>
      <c r="H180" s="23">
        <f aca="true" t="shared" si="36" ref="H180:H190">F180/E180</f>
        <v>0.8539321450906817</v>
      </c>
      <c r="I180" s="29">
        <f aca="true" t="shared" si="37" ref="I180:I190">G180/E180</f>
        <v>0.7072388993120701</v>
      </c>
      <c r="J180" s="29">
        <f aca="true" t="shared" si="38" ref="J180:J190">G180/F180</f>
        <v>0.8282144001464732</v>
      </c>
      <c r="M180" s="20"/>
      <c r="N180" s="5"/>
      <c r="O180" s="16" t="s">
        <v>19</v>
      </c>
      <c r="P180" s="5">
        <v>23938</v>
      </c>
      <c r="Q180" s="16">
        <v>21493</v>
      </c>
      <c r="R180" s="5">
        <v>18094</v>
      </c>
      <c r="S180" s="23">
        <f aca="true" t="shared" si="39" ref="S180:S190">Q180/P180</f>
        <v>0.8978611412816443</v>
      </c>
      <c r="T180" s="29">
        <f aca="true" t="shared" si="40" ref="T180:T190">R180/P180</f>
        <v>0.7558693291001755</v>
      </c>
      <c r="U180" s="29">
        <f aca="true" t="shared" si="41" ref="U180:U190">R180/Q180</f>
        <v>0.841855487833248</v>
      </c>
    </row>
    <row r="181" spans="2:21" ht="12.75">
      <c r="B181" s="20"/>
      <c r="C181" s="6"/>
      <c r="D181" s="17" t="s">
        <v>21</v>
      </c>
      <c r="E181" s="6">
        <v>16953</v>
      </c>
      <c r="F181" s="17">
        <v>12054</v>
      </c>
      <c r="G181" s="6">
        <v>7429</v>
      </c>
      <c r="H181" s="25">
        <f t="shared" si="36"/>
        <v>0.7110245974163865</v>
      </c>
      <c r="I181" s="30">
        <f t="shared" si="37"/>
        <v>0.43821152598360175</v>
      </c>
      <c r="J181" s="30">
        <f t="shared" si="38"/>
        <v>0.6163099386095902</v>
      </c>
      <c r="M181" s="20"/>
      <c r="N181" s="6"/>
      <c r="O181" s="17" t="s">
        <v>21</v>
      </c>
      <c r="P181" s="6">
        <v>14939</v>
      </c>
      <c r="Q181" s="17">
        <v>11525</v>
      </c>
      <c r="R181" s="6">
        <v>7429</v>
      </c>
      <c r="S181" s="25">
        <f t="shared" si="39"/>
        <v>0.771470647299016</v>
      </c>
      <c r="T181" s="30">
        <f t="shared" si="40"/>
        <v>0.4972889751656737</v>
      </c>
      <c r="U181" s="30">
        <f t="shared" si="41"/>
        <v>0.6445986984815618</v>
      </c>
    </row>
    <row r="182" spans="2:21" ht="12.75">
      <c r="B182" s="20"/>
      <c r="C182" s="4" t="s">
        <v>4</v>
      </c>
      <c r="D182" s="15" t="s">
        <v>17</v>
      </c>
      <c r="E182" s="4">
        <v>17450</v>
      </c>
      <c r="F182" s="15">
        <v>14006</v>
      </c>
      <c r="G182" s="4">
        <v>11725</v>
      </c>
      <c r="H182" s="21">
        <f t="shared" si="36"/>
        <v>0.8026361031518625</v>
      </c>
      <c r="I182" s="28">
        <f t="shared" si="37"/>
        <v>0.671919770773639</v>
      </c>
      <c r="J182" s="28">
        <f t="shared" si="38"/>
        <v>0.8371412251892046</v>
      </c>
      <c r="M182" s="20"/>
      <c r="N182" s="4" t="s">
        <v>4</v>
      </c>
      <c r="O182" s="15" t="s">
        <v>17</v>
      </c>
      <c r="P182" s="4">
        <v>16919</v>
      </c>
      <c r="Q182" s="15">
        <v>13756</v>
      </c>
      <c r="R182" s="4">
        <v>11725</v>
      </c>
      <c r="S182" s="21">
        <f t="shared" si="39"/>
        <v>0.8130504166912939</v>
      </c>
      <c r="T182" s="28">
        <f t="shared" si="40"/>
        <v>0.6930078609846918</v>
      </c>
      <c r="U182" s="28">
        <f t="shared" si="41"/>
        <v>0.8523553358534458</v>
      </c>
    </row>
    <row r="183" spans="2:21" ht="12.75">
      <c r="B183" s="20"/>
      <c r="C183" s="5"/>
      <c r="D183" s="16" t="s">
        <v>19</v>
      </c>
      <c r="E183" s="5">
        <v>32605</v>
      </c>
      <c r="F183" s="16">
        <v>27846</v>
      </c>
      <c r="G183" s="5">
        <v>22729</v>
      </c>
      <c r="H183" s="23">
        <f t="shared" si="36"/>
        <v>0.8540407912896795</v>
      </c>
      <c r="I183" s="29">
        <f t="shared" si="37"/>
        <v>0.6971016715227726</v>
      </c>
      <c r="J183" s="29">
        <f t="shared" si="38"/>
        <v>0.8162393162393162</v>
      </c>
      <c r="M183" s="20"/>
      <c r="N183" s="5"/>
      <c r="O183" s="16" t="s">
        <v>19</v>
      </c>
      <c r="P183" s="5">
        <v>31292</v>
      </c>
      <c r="Q183" s="16">
        <v>27537</v>
      </c>
      <c r="R183" s="5">
        <v>22729</v>
      </c>
      <c r="S183" s="23">
        <f t="shared" si="39"/>
        <v>0.880001278281989</v>
      </c>
      <c r="T183" s="29">
        <f t="shared" si="40"/>
        <v>0.7263517832033747</v>
      </c>
      <c r="U183" s="29">
        <f t="shared" si="41"/>
        <v>0.825398554671896</v>
      </c>
    </row>
    <row r="184" spans="2:21" ht="12.75">
      <c r="B184" s="20"/>
      <c r="C184" s="6"/>
      <c r="D184" s="17" t="s">
        <v>21</v>
      </c>
      <c r="E184" s="6">
        <v>16301</v>
      </c>
      <c r="F184" s="17">
        <v>11452</v>
      </c>
      <c r="G184" s="6">
        <v>6238</v>
      </c>
      <c r="H184" s="25">
        <f t="shared" si="36"/>
        <v>0.7025335868965095</v>
      </c>
      <c r="I184" s="30">
        <f t="shared" si="37"/>
        <v>0.3826759094534078</v>
      </c>
      <c r="J184" s="30">
        <f t="shared" si="38"/>
        <v>0.544708347886832</v>
      </c>
      <c r="M184" s="20"/>
      <c r="N184" s="6"/>
      <c r="O184" s="17" t="s">
        <v>21</v>
      </c>
      <c r="P184" s="6">
        <v>14726</v>
      </c>
      <c r="Q184" s="17">
        <v>11224</v>
      </c>
      <c r="R184" s="6">
        <v>6238</v>
      </c>
      <c r="S184" s="25">
        <f t="shared" si="39"/>
        <v>0.7621893250033953</v>
      </c>
      <c r="T184" s="30">
        <f t="shared" si="40"/>
        <v>0.4236045090316447</v>
      </c>
      <c r="U184" s="30">
        <f t="shared" si="41"/>
        <v>0.5557733428367784</v>
      </c>
    </row>
    <row r="185" spans="2:21" ht="12.75">
      <c r="B185" s="20"/>
      <c r="C185" s="4" t="s">
        <v>5</v>
      </c>
      <c r="D185" s="15" t="s">
        <v>17</v>
      </c>
      <c r="E185" s="4">
        <v>1320</v>
      </c>
      <c r="F185" s="15">
        <v>1082</v>
      </c>
      <c r="G185" s="4">
        <v>919</v>
      </c>
      <c r="H185" s="21">
        <f t="shared" si="36"/>
        <v>0.8196969696969697</v>
      </c>
      <c r="I185" s="28">
        <f t="shared" si="37"/>
        <v>0.6962121212121212</v>
      </c>
      <c r="J185" s="28">
        <f t="shared" si="38"/>
        <v>0.8493530499075785</v>
      </c>
      <c r="M185" s="20"/>
      <c r="N185" s="4" t="s">
        <v>5</v>
      </c>
      <c r="O185" s="15" t="s">
        <v>17</v>
      </c>
      <c r="P185" s="4">
        <v>1267</v>
      </c>
      <c r="Q185" s="15">
        <v>1060</v>
      </c>
      <c r="R185" s="4">
        <v>919</v>
      </c>
      <c r="S185" s="21">
        <f t="shared" si="39"/>
        <v>0.8366219415943172</v>
      </c>
      <c r="T185" s="28">
        <f t="shared" si="40"/>
        <v>0.7253354380426204</v>
      </c>
      <c r="U185" s="28">
        <f t="shared" si="41"/>
        <v>0.8669811320754717</v>
      </c>
    </row>
    <row r="186" spans="2:21" ht="12.75">
      <c r="B186" s="20"/>
      <c r="C186" s="5"/>
      <c r="D186" s="16" t="s">
        <v>19</v>
      </c>
      <c r="E186" s="5">
        <v>2489</v>
      </c>
      <c r="F186" s="16">
        <v>2243</v>
      </c>
      <c r="G186" s="5">
        <v>1964</v>
      </c>
      <c r="H186" s="23">
        <f t="shared" si="36"/>
        <v>0.9011651265568501</v>
      </c>
      <c r="I186" s="29">
        <f t="shared" si="37"/>
        <v>0.7890719164323021</v>
      </c>
      <c r="J186" s="29">
        <f t="shared" si="38"/>
        <v>0.8756130182790905</v>
      </c>
      <c r="M186" s="20"/>
      <c r="N186" s="5"/>
      <c r="O186" s="16" t="s">
        <v>19</v>
      </c>
      <c r="P186" s="5">
        <v>2400</v>
      </c>
      <c r="Q186" s="16">
        <v>2209</v>
      </c>
      <c r="R186" s="5">
        <v>1964</v>
      </c>
      <c r="S186" s="23">
        <f t="shared" si="39"/>
        <v>0.9204166666666667</v>
      </c>
      <c r="T186" s="29">
        <f t="shared" si="40"/>
        <v>0.8183333333333334</v>
      </c>
      <c r="U186" s="29">
        <f t="shared" si="41"/>
        <v>0.8890900860117701</v>
      </c>
    </row>
    <row r="187" spans="2:21" ht="12.75">
      <c r="B187" s="20"/>
      <c r="C187" s="6"/>
      <c r="D187" s="17" t="s">
        <v>21</v>
      </c>
      <c r="E187" s="6">
        <v>1380</v>
      </c>
      <c r="F187" s="17">
        <v>1040</v>
      </c>
      <c r="G187" s="6">
        <v>663</v>
      </c>
      <c r="H187" s="25">
        <f t="shared" si="36"/>
        <v>0.7536231884057971</v>
      </c>
      <c r="I187" s="30">
        <f t="shared" si="37"/>
        <v>0.48043478260869565</v>
      </c>
      <c r="J187" s="30">
        <f t="shared" si="38"/>
        <v>0.6375</v>
      </c>
      <c r="M187" s="20"/>
      <c r="N187" s="6"/>
      <c r="O187" s="17" t="s">
        <v>21</v>
      </c>
      <c r="P187" s="6">
        <v>1278</v>
      </c>
      <c r="Q187" s="17">
        <v>1019</v>
      </c>
      <c r="R187" s="6">
        <v>663</v>
      </c>
      <c r="S187" s="25">
        <f t="shared" si="39"/>
        <v>0.797339593114241</v>
      </c>
      <c r="T187" s="30">
        <f t="shared" si="40"/>
        <v>0.5187793427230047</v>
      </c>
      <c r="U187" s="30">
        <f t="shared" si="41"/>
        <v>0.6506378802747792</v>
      </c>
    </row>
    <row r="188" spans="2:21" ht="12.75">
      <c r="B188" s="20"/>
      <c r="C188" s="4" t="s">
        <v>8</v>
      </c>
      <c r="D188" s="15" t="s">
        <v>17</v>
      </c>
      <c r="E188" s="4">
        <v>10775</v>
      </c>
      <c r="F188" s="15">
        <v>8355</v>
      </c>
      <c r="G188" s="4">
        <v>7013</v>
      </c>
      <c r="H188" s="21">
        <f t="shared" si="36"/>
        <v>0.7754060324825987</v>
      </c>
      <c r="I188" s="28">
        <f t="shared" si="37"/>
        <v>0.6508584686774942</v>
      </c>
      <c r="J188" s="28">
        <f t="shared" si="38"/>
        <v>0.839377618192699</v>
      </c>
      <c r="M188" s="20"/>
      <c r="N188" s="4" t="s">
        <v>8</v>
      </c>
      <c r="O188" s="15" t="s">
        <v>17</v>
      </c>
      <c r="P188" s="4">
        <v>10292</v>
      </c>
      <c r="Q188" s="15">
        <v>8191</v>
      </c>
      <c r="R188" s="4">
        <v>7013</v>
      </c>
      <c r="S188" s="21">
        <f t="shared" si="39"/>
        <v>0.7958608628060629</v>
      </c>
      <c r="T188" s="28">
        <f t="shared" si="40"/>
        <v>0.6814030314807618</v>
      </c>
      <c r="U188" s="28">
        <f t="shared" si="41"/>
        <v>0.8561836161640826</v>
      </c>
    </row>
    <row r="189" spans="2:21" ht="12.75">
      <c r="B189" s="20"/>
      <c r="C189" s="5"/>
      <c r="D189" s="16" t="s">
        <v>19</v>
      </c>
      <c r="E189" s="5">
        <v>25019</v>
      </c>
      <c r="F189" s="16">
        <v>20914</v>
      </c>
      <c r="G189" s="5">
        <v>17146</v>
      </c>
      <c r="H189" s="23">
        <f t="shared" si="36"/>
        <v>0.8359246972301051</v>
      </c>
      <c r="I189" s="29">
        <f t="shared" si="37"/>
        <v>0.6853191574403453</v>
      </c>
      <c r="J189" s="29">
        <f t="shared" si="38"/>
        <v>0.8198336042842115</v>
      </c>
      <c r="M189" s="20"/>
      <c r="N189" s="5"/>
      <c r="O189" s="16" t="s">
        <v>19</v>
      </c>
      <c r="P189" s="5">
        <v>23444</v>
      </c>
      <c r="Q189" s="16">
        <v>20657</v>
      </c>
      <c r="R189" s="5">
        <v>17146</v>
      </c>
      <c r="S189" s="23">
        <f t="shared" si="39"/>
        <v>0.881120969117898</v>
      </c>
      <c r="T189" s="29">
        <f t="shared" si="40"/>
        <v>0.7313598362054257</v>
      </c>
      <c r="U189" s="29">
        <f t="shared" si="41"/>
        <v>0.8300334027206274</v>
      </c>
    </row>
    <row r="190" spans="2:21" ht="12.75">
      <c r="B190" s="18"/>
      <c r="C190" s="6"/>
      <c r="D190" s="17" t="s">
        <v>21</v>
      </c>
      <c r="E190" s="6">
        <v>12979</v>
      </c>
      <c r="F190" s="17">
        <v>8524</v>
      </c>
      <c r="G190" s="6">
        <v>5044</v>
      </c>
      <c r="H190" s="25">
        <f t="shared" si="36"/>
        <v>0.6567532167347253</v>
      </c>
      <c r="I190" s="30">
        <f t="shared" si="37"/>
        <v>0.38862778334232223</v>
      </c>
      <c r="J190" s="30">
        <f t="shared" si="38"/>
        <v>0.5917409666823088</v>
      </c>
      <c r="M190" s="18"/>
      <c r="N190" s="6"/>
      <c r="O190" s="17" t="s">
        <v>21</v>
      </c>
      <c r="P190" s="6">
        <v>11275</v>
      </c>
      <c r="Q190" s="17">
        <v>8302</v>
      </c>
      <c r="R190" s="6">
        <v>5044</v>
      </c>
      <c r="S190" s="25">
        <f t="shared" si="39"/>
        <v>0.7363192904656319</v>
      </c>
      <c r="T190" s="30">
        <f t="shared" si="40"/>
        <v>0.44736141906873617</v>
      </c>
      <c r="U190" s="30">
        <f t="shared" si="41"/>
        <v>0.6075644423030595</v>
      </c>
    </row>
    <row r="191" spans="5:16" ht="12.75">
      <c r="E191" s="2">
        <f>SUM(E116:E190)</f>
        <v>3005982</v>
      </c>
      <c r="P191" s="2">
        <f>SUM(P116:P190)</f>
        <v>2599853</v>
      </c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50" r:id="rId2"/>
  <headerFooter alignWithMargins="0">
    <oddHeader>&amp;LSectionB_Results!B.6 Ethnicity &amp; Level</oddHeader>
    <oddFooter>&amp;R&amp;P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65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0.28125" style="0" customWidth="1"/>
    <col min="6" max="6" width="11.00390625" style="0" customWidth="1"/>
    <col min="7" max="7" width="11.140625" style="0" customWidth="1"/>
    <col min="8" max="8" width="17.00390625" style="0" customWidth="1"/>
    <col min="9" max="9" width="15.140625" style="0" customWidth="1"/>
    <col min="10" max="10" width="18.00390625" style="0" customWidth="1"/>
    <col min="11" max="11" width="5.28125" style="16" customWidth="1"/>
    <col min="12" max="12" width="4.140625" style="16" customWidth="1"/>
    <col min="14" max="14" width="11.7109375" style="0" customWidth="1"/>
    <col min="16" max="16" width="10.57421875" style="0" customWidth="1"/>
    <col min="17" max="17" width="10.00390625" style="0" customWidth="1"/>
    <col min="18" max="18" width="10.421875" style="0" customWidth="1"/>
    <col min="19" max="19" width="17.140625" style="0" customWidth="1"/>
    <col min="20" max="20" width="16.28125" style="0" customWidth="1"/>
    <col min="21" max="21" width="17.7109375" style="0" customWidth="1"/>
  </cols>
  <sheetData>
    <row r="2" spans="2:13" ht="12.75">
      <c r="B2" t="s">
        <v>28</v>
      </c>
      <c r="M2" t="s">
        <v>29</v>
      </c>
    </row>
    <row r="3" spans="2:21" ht="12.75">
      <c r="B3" s="73" t="s">
        <v>64</v>
      </c>
      <c r="C3" s="16"/>
      <c r="D3" s="16"/>
      <c r="E3" s="16"/>
      <c r="F3" s="16"/>
      <c r="G3" s="16"/>
      <c r="H3" s="9" t="s">
        <v>51</v>
      </c>
      <c r="I3" s="4" t="s">
        <v>52</v>
      </c>
      <c r="J3" s="2" t="s">
        <v>27</v>
      </c>
      <c r="M3" s="69" t="s">
        <v>65</v>
      </c>
      <c r="N3" s="16"/>
      <c r="O3" s="16"/>
      <c r="P3" s="16"/>
      <c r="Q3" s="16"/>
      <c r="R3" s="16"/>
      <c r="S3" s="9" t="s">
        <v>51</v>
      </c>
      <c r="T3" s="4" t="s">
        <v>52</v>
      </c>
      <c r="U3" s="2" t="s">
        <v>27</v>
      </c>
    </row>
    <row r="4" spans="2:21" ht="12.75">
      <c r="B4" s="2" t="s">
        <v>24</v>
      </c>
      <c r="C4" s="2" t="s">
        <v>34</v>
      </c>
      <c r="D4" s="2" t="s">
        <v>16</v>
      </c>
      <c r="E4" s="36" t="s">
        <v>53</v>
      </c>
      <c r="F4" s="2" t="s">
        <v>25</v>
      </c>
      <c r="G4" s="36" t="s">
        <v>26</v>
      </c>
      <c r="H4" s="12" t="str">
        <f>"%1"</f>
        <v>%1</v>
      </c>
      <c r="I4" s="34" t="str">
        <f>"%2"</f>
        <v>%2</v>
      </c>
      <c r="J4" s="14">
        <v>0.03</v>
      </c>
      <c r="K4" s="33"/>
      <c r="M4" s="2" t="s">
        <v>24</v>
      </c>
      <c r="N4" s="2" t="s">
        <v>34</v>
      </c>
      <c r="O4" s="2" t="s">
        <v>16</v>
      </c>
      <c r="P4" s="36" t="s">
        <v>53</v>
      </c>
      <c r="Q4" s="2" t="s">
        <v>25</v>
      </c>
      <c r="R4" s="36" t="s">
        <v>26</v>
      </c>
      <c r="S4" s="12" t="str">
        <f>"%1"</f>
        <v>%1</v>
      </c>
      <c r="T4" s="34" t="str">
        <f>"%2"</f>
        <v>%2</v>
      </c>
      <c r="U4" s="14">
        <v>0.03</v>
      </c>
    </row>
    <row r="5" spans="2:30" ht="12.75">
      <c r="B5" s="9" t="s">
        <v>1</v>
      </c>
      <c r="C5" s="4" t="s">
        <v>13</v>
      </c>
      <c r="D5" s="15" t="s">
        <v>17</v>
      </c>
      <c r="E5" s="4">
        <v>8350</v>
      </c>
      <c r="F5" s="15">
        <v>6870</v>
      </c>
      <c r="G5" s="4">
        <v>5190</v>
      </c>
      <c r="H5" s="21">
        <f>F5/E5</f>
        <v>0.822754491017964</v>
      </c>
      <c r="I5" s="28">
        <f>G5/E5</f>
        <v>0.6215568862275449</v>
      </c>
      <c r="J5" s="28">
        <f>G5/F5</f>
        <v>0.7554585152838428</v>
      </c>
      <c r="K5" s="23"/>
      <c r="M5" s="4" t="s">
        <v>1</v>
      </c>
      <c r="N5" s="4" t="s">
        <v>13</v>
      </c>
      <c r="O5" s="15" t="s">
        <v>17</v>
      </c>
      <c r="P5" s="4">
        <v>7579</v>
      </c>
      <c r="Q5" s="15">
        <v>6564</v>
      </c>
      <c r="R5" s="4">
        <v>5190</v>
      </c>
      <c r="S5" s="21">
        <f>Q5/P5</f>
        <v>0.8660773189075076</v>
      </c>
      <c r="T5" s="28">
        <f>R5/P5</f>
        <v>0.6847869112020055</v>
      </c>
      <c r="U5" s="22">
        <f>R5/Q5</f>
        <v>0.7906764168190128</v>
      </c>
      <c r="X5" t="s">
        <v>0</v>
      </c>
      <c r="Y5" t="s">
        <v>0</v>
      </c>
      <c r="Z5" t="s">
        <v>0</v>
      </c>
      <c r="AA5" t="s">
        <v>0</v>
      </c>
      <c r="AB5" t="s">
        <v>0</v>
      </c>
      <c r="AC5" t="s">
        <v>0</v>
      </c>
      <c r="AD5" t="s">
        <v>0</v>
      </c>
    </row>
    <row r="6" spans="2:21" ht="12.75">
      <c r="B6" s="20"/>
      <c r="C6" s="5"/>
      <c r="D6" s="16" t="s">
        <v>19</v>
      </c>
      <c r="E6" s="5">
        <v>68141</v>
      </c>
      <c r="F6" s="16">
        <v>47403</v>
      </c>
      <c r="G6" s="5">
        <v>22158</v>
      </c>
      <c r="H6" s="23">
        <f aca="true" t="shared" si="0" ref="H6:H55">F6/E6</f>
        <v>0.6956604687339487</v>
      </c>
      <c r="I6" s="29">
        <f aca="true" t="shared" si="1" ref="I6:I55">G6/E6</f>
        <v>0.3251786736326147</v>
      </c>
      <c r="J6" s="29">
        <f aca="true" t="shared" si="2" ref="J6:J55">G6/F6</f>
        <v>0.46743876969812037</v>
      </c>
      <c r="K6" s="23"/>
      <c r="M6" s="5"/>
      <c r="N6" s="5"/>
      <c r="O6" s="16" t="s">
        <v>19</v>
      </c>
      <c r="P6" s="5">
        <v>58814</v>
      </c>
      <c r="Q6" s="16">
        <v>44624</v>
      </c>
      <c r="R6" s="5">
        <v>22158</v>
      </c>
      <c r="S6" s="23">
        <f aca="true" t="shared" si="3" ref="S6:S55">Q6/P6</f>
        <v>0.7587309144081341</v>
      </c>
      <c r="T6" s="29">
        <f aca="true" t="shared" si="4" ref="T6:T55">R6/P6</f>
        <v>0.37674703301934914</v>
      </c>
      <c r="U6" s="24">
        <f aca="true" t="shared" si="5" ref="U6:U55">R6/Q6</f>
        <v>0.4965489422732162</v>
      </c>
    </row>
    <row r="7" spans="2:21" ht="12.75">
      <c r="B7" s="20"/>
      <c r="C7" s="5"/>
      <c r="D7" s="16" t="s">
        <v>21</v>
      </c>
      <c r="E7" s="5">
        <v>151851</v>
      </c>
      <c r="F7" s="16">
        <v>86757</v>
      </c>
      <c r="G7" s="5">
        <v>40251</v>
      </c>
      <c r="H7" s="23">
        <f t="shared" si="0"/>
        <v>0.571329790386629</v>
      </c>
      <c r="I7" s="29">
        <f t="shared" si="1"/>
        <v>0.26506904794831776</v>
      </c>
      <c r="J7" s="29">
        <f t="shared" si="2"/>
        <v>0.4639510356513019</v>
      </c>
      <c r="K7" s="23"/>
      <c r="M7" s="5"/>
      <c r="N7" s="5"/>
      <c r="O7" s="16" t="s">
        <v>21</v>
      </c>
      <c r="P7" s="5">
        <v>114842</v>
      </c>
      <c r="Q7" s="16">
        <v>80192</v>
      </c>
      <c r="R7" s="5">
        <v>40251</v>
      </c>
      <c r="S7" s="23">
        <f t="shared" si="3"/>
        <v>0.6982811166646349</v>
      </c>
      <c r="T7" s="29">
        <f t="shared" si="4"/>
        <v>0.350490238762822</v>
      </c>
      <c r="U7" s="24">
        <f t="shared" si="5"/>
        <v>0.5019328611332802</v>
      </c>
    </row>
    <row r="8" spans="2:21" ht="12.75">
      <c r="B8" s="20"/>
      <c r="C8" s="4" t="s">
        <v>70</v>
      </c>
      <c r="D8" s="15" t="s">
        <v>17</v>
      </c>
      <c r="E8" s="4">
        <v>4198</v>
      </c>
      <c r="F8" s="15">
        <v>3212</v>
      </c>
      <c r="G8" s="4">
        <v>2174</v>
      </c>
      <c r="H8" s="21">
        <f t="shared" si="0"/>
        <v>0.7651262505955216</v>
      </c>
      <c r="I8" s="28">
        <f t="shared" si="1"/>
        <v>0.5178656503096712</v>
      </c>
      <c r="J8" s="28">
        <f t="shared" si="2"/>
        <v>0.6768368617683687</v>
      </c>
      <c r="K8" s="23"/>
      <c r="M8" s="5"/>
      <c r="N8" s="4" t="s">
        <v>70</v>
      </c>
      <c r="O8" s="15" t="s">
        <v>17</v>
      </c>
      <c r="P8" s="4">
        <v>3803</v>
      </c>
      <c r="Q8" s="15">
        <v>3028</v>
      </c>
      <c r="R8" s="4">
        <v>2174</v>
      </c>
      <c r="S8" s="21">
        <f t="shared" si="3"/>
        <v>0.796213515645543</v>
      </c>
      <c r="T8" s="28">
        <f t="shared" si="4"/>
        <v>0.571653957402051</v>
      </c>
      <c r="U8" s="22">
        <f t="shared" si="5"/>
        <v>0.7179656538969617</v>
      </c>
    </row>
    <row r="9" spans="2:21" ht="12.75">
      <c r="B9" s="20"/>
      <c r="C9" s="5"/>
      <c r="D9" s="16" t="s">
        <v>19</v>
      </c>
      <c r="E9" s="5">
        <v>20986</v>
      </c>
      <c r="F9" s="16">
        <v>16115</v>
      </c>
      <c r="G9" s="5">
        <v>11521</v>
      </c>
      <c r="H9" s="23">
        <f t="shared" si="0"/>
        <v>0.7678928809682646</v>
      </c>
      <c r="I9" s="29">
        <f t="shared" si="1"/>
        <v>0.5489850376441437</v>
      </c>
      <c r="J9" s="29">
        <f t="shared" si="2"/>
        <v>0.7149239838659633</v>
      </c>
      <c r="K9" s="23"/>
      <c r="M9" s="5"/>
      <c r="N9" s="5"/>
      <c r="O9" s="16" t="s">
        <v>19</v>
      </c>
      <c r="P9" s="5">
        <v>19315</v>
      </c>
      <c r="Q9" s="16">
        <v>15536</v>
      </c>
      <c r="R9" s="5">
        <v>11521</v>
      </c>
      <c r="S9" s="23">
        <f t="shared" si="3"/>
        <v>0.8043489515920269</v>
      </c>
      <c r="T9" s="29">
        <f t="shared" si="4"/>
        <v>0.5964794201397877</v>
      </c>
      <c r="U9" s="24">
        <f t="shared" si="5"/>
        <v>0.7415679711637487</v>
      </c>
    </row>
    <row r="10" spans="2:21" ht="12.75">
      <c r="B10" s="20"/>
      <c r="C10" s="6"/>
      <c r="D10" s="17" t="s">
        <v>21</v>
      </c>
      <c r="E10" s="6">
        <v>18365</v>
      </c>
      <c r="F10" s="17">
        <v>10976</v>
      </c>
      <c r="G10" s="6">
        <v>4993</v>
      </c>
      <c r="H10" s="25">
        <f t="shared" si="0"/>
        <v>0.597658589708685</v>
      </c>
      <c r="I10" s="30">
        <f t="shared" si="1"/>
        <v>0.2718758508031582</v>
      </c>
      <c r="J10" s="30">
        <f t="shared" si="2"/>
        <v>0.45490160349854225</v>
      </c>
      <c r="K10" s="23"/>
      <c r="M10" s="5"/>
      <c r="N10" s="6"/>
      <c r="O10" s="17" t="s">
        <v>21</v>
      </c>
      <c r="P10" s="6">
        <v>15011</v>
      </c>
      <c r="Q10" s="17">
        <v>10169</v>
      </c>
      <c r="R10" s="6">
        <v>4993</v>
      </c>
      <c r="S10" s="25">
        <f t="shared" si="3"/>
        <v>0.6774365465325428</v>
      </c>
      <c r="T10" s="30">
        <f t="shared" si="4"/>
        <v>0.33262274332156416</v>
      </c>
      <c r="U10" s="26">
        <f t="shared" si="5"/>
        <v>0.49100206509981315</v>
      </c>
    </row>
    <row r="11" spans="2:21" ht="12.75">
      <c r="B11" s="20"/>
      <c r="C11" s="4" t="s">
        <v>14</v>
      </c>
      <c r="D11" s="15" t="s">
        <v>17</v>
      </c>
      <c r="E11" s="4">
        <v>15884</v>
      </c>
      <c r="F11" s="15">
        <v>12706</v>
      </c>
      <c r="G11" s="4">
        <v>8464</v>
      </c>
      <c r="H11" s="21">
        <f t="shared" si="0"/>
        <v>0.7999244522790229</v>
      </c>
      <c r="I11" s="28">
        <f t="shared" si="1"/>
        <v>0.5328632586250315</v>
      </c>
      <c r="J11" s="28">
        <f t="shared" si="2"/>
        <v>0.6661419801668503</v>
      </c>
      <c r="K11" s="23"/>
      <c r="M11" s="5"/>
      <c r="N11" s="4" t="s">
        <v>14</v>
      </c>
      <c r="O11" s="15" t="s">
        <v>17</v>
      </c>
      <c r="P11" s="4">
        <v>14347</v>
      </c>
      <c r="Q11" s="15">
        <v>11917</v>
      </c>
      <c r="R11" s="4">
        <v>8464</v>
      </c>
      <c r="S11" s="21">
        <f t="shared" si="3"/>
        <v>0.8306266118352269</v>
      </c>
      <c r="T11" s="28">
        <f t="shared" si="4"/>
        <v>0.5899491182825678</v>
      </c>
      <c r="U11" s="22">
        <f t="shared" si="5"/>
        <v>0.7102458672484686</v>
      </c>
    </row>
    <row r="12" spans="2:21" ht="12.75">
      <c r="B12" s="20"/>
      <c r="C12" s="5"/>
      <c r="D12" s="16" t="s">
        <v>19</v>
      </c>
      <c r="E12" s="5">
        <v>86583</v>
      </c>
      <c r="F12" s="16">
        <v>71295</v>
      </c>
      <c r="G12" s="5">
        <v>57468</v>
      </c>
      <c r="H12" s="23">
        <f t="shared" si="0"/>
        <v>0.8234295415959253</v>
      </c>
      <c r="I12" s="29">
        <f t="shared" si="1"/>
        <v>0.6637330653823499</v>
      </c>
      <c r="J12" s="29">
        <f t="shared" si="2"/>
        <v>0.8060593309488744</v>
      </c>
      <c r="K12" s="23"/>
      <c r="M12" s="5"/>
      <c r="N12" s="5"/>
      <c r="O12" s="16" t="s">
        <v>19</v>
      </c>
      <c r="P12" s="5">
        <v>81713</v>
      </c>
      <c r="Q12" s="16">
        <v>69536</v>
      </c>
      <c r="R12" s="5">
        <v>57468</v>
      </c>
      <c r="S12" s="23">
        <f t="shared" si="3"/>
        <v>0.8509784244856999</v>
      </c>
      <c r="T12" s="29">
        <f t="shared" si="4"/>
        <v>0.7032907860438363</v>
      </c>
      <c r="U12" s="24">
        <f t="shared" si="5"/>
        <v>0.826449608835711</v>
      </c>
    </row>
    <row r="13" spans="2:21" ht="12.75">
      <c r="B13" s="20"/>
      <c r="C13" s="6"/>
      <c r="D13" s="17" t="s">
        <v>21</v>
      </c>
      <c r="E13" s="6">
        <v>17583</v>
      </c>
      <c r="F13" s="17">
        <v>12001</v>
      </c>
      <c r="G13" s="6">
        <v>7873</v>
      </c>
      <c r="H13" s="25">
        <f t="shared" si="0"/>
        <v>0.682534266052437</v>
      </c>
      <c r="I13" s="30">
        <f t="shared" si="1"/>
        <v>0.4477620428823295</v>
      </c>
      <c r="J13" s="30">
        <f t="shared" si="2"/>
        <v>0.6560286642779768</v>
      </c>
      <c r="K13" s="23"/>
      <c r="M13" s="5"/>
      <c r="N13" s="6"/>
      <c r="O13" s="17" t="s">
        <v>21</v>
      </c>
      <c r="P13" s="6">
        <v>15424</v>
      </c>
      <c r="Q13" s="17">
        <v>11334</v>
      </c>
      <c r="R13" s="6">
        <v>7873</v>
      </c>
      <c r="S13" s="25">
        <f t="shared" si="3"/>
        <v>0.7348288381742739</v>
      </c>
      <c r="T13" s="30">
        <f t="shared" si="4"/>
        <v>0.5104382780082988</v>
      </c>
      <c r="U13" s="26">
        <f t="shared" si="5"/>
        <v>0.6946356096700194</v>
      </c>
    </row>
    <row r="14" spans="2:21" ht="12.75">
      <c r="B14" s="20"/>
      <c r="C14" s="5" t="s">
        <v>15</v>
      </c>
      <c r="D14" s="16" t="s">
        <v>17</v>
      </c>
      <c r="E14" s="5">
        <v>1011</v>
      </c>
      <c r="F14" s="16">
        <v>846</v>
      </c>
      <c r="G14" s="5">
        <v>558</v>
      </c>
      <c r="H14" s="23">
        <f t="shared" si="0"/>
        <v>0.8367952522255193</v>
      </c>
      <c r="I14" s="29">
        <f t="shared" si="1"/>
        <v>0.5519287833827893</v>
      </c>
      <c r="J14" s="29">
        <f t="shared" si="2"/>
        <v>0.6595744680851063</v>
      </c>
      <c r="K14" s="23"/>
      <c r="M14" s="5"/>
      <c r="N14" s="5" t="s">
        <v>15</v>
      </c>
      <c r="O14" s="16" t="s">
        <v>17</v>
      </c>
      <c r="P14" s="5">
        <v>927</v>
      </c>
      <c r="Q14" s="16">
        <v>811</v>
      </c>
      <c r="R14" s="5">
        <v>558</v>
      </c>
      <c r="S14" s="23">
        <f t="shared" si="3"/>
        <v>0.8748651564185544</v>
      </c>
      <c r="T14" s="29">
        <f t="shared" si="4"/>
        <v>0.6019417475728155</v>
      </c>
      <c r="U14" s="24">
        <f t="shared" si="5"/>
        <v>0.688039457459926</v>
      </c>
    </row>
    <row r="15" spans="2:21" ht="12.75">
      <c r="B15" s="20"/>
      <c r="C15" s="5"/>
      <c r="D15" s="16" t="s">
        <v>19</v>
      </c>
      <c r="E15" s="5">
        <v>9938</v>
      </c>
      <c r="F15" s="16">
        <v>8584</v>
      </c>
      <c r="G15" s="5">
        <v>7192</v>
      </c>
      <c r="H15" s="23">
        <f t="shared" si="0"/>
        <v>0.863755282753069</v>
      </c>
      <c r="I15" s="29">
        <f t="shared" si="1"/>
        <v>0.7236868585228416</v>
      </c>
      <c r="J15" s="29">
        <f t="shared" si="2"/>
        <v>0.8378378378378378</v>
      </c>
      <c r="K15" s="23"/>
      <c r="M15" s="5"/>
      <c r="N15" s="5"/>
      <c r="O15" s="16" t="s">
        <v>19</v>
      </c>
      <c r="P15" s="5">
        <v>9352</v>
      </c>
      <c r="Q15" s="16">
        <v>8407</v>
      </c>
      <c r="R15" s="5">
        <v>7192</v>
      </c>
      <c r="S15" s="23">
        <f t="shared" si="3"/>
        <v>0.8989520958083832</v>
      </c>
      <c r="T15" s="29">
        <f t="shared" si="4"/>
        <v>0.7690333618477331</v>
      </c>
      <c r="U15" s="24">
        <f t="shared" si="5"/>
        <v>0.8554775782086357</v>
      </c>
    </row>
    <row r="16" spans="2:21" ht="12.75">
      <c r="B16" s="20"/>
      <c r="C16" s="5"/>
      <c r="D16" s="16" t="s">
        <v>21</v>
      </c>
      <c r="E16" s="5">
        <v>395</v>
      </c>
      <c r="F16" s="16">
        <v>295</v>
      </c>
      <c r="G16" s="5">
        <v>214</v>
      </c>
      <c r="H16" s="23">
        <f t="shared" si="0"/>
        <v>0.7468354430379747</v>
      </c>
      <c r="I16" s="29">
        <f t="shared" si="1"/>
        <v>0.5417721518987342</v>
      </c>
      <c r="J16" s="29">
        <f t="shared" si="2"/>
        <v>0.7254237288135593</v>
      </c>
      <c r="K16" s="23"/>
      <c r="M16" s="5"/>
      <c r="N16" s="5"/>
      <c r="O16" s="16" t="s">
        <v>21</v>
      </c>
      <c r="P16" s="5">
        <v>354</v>
      </c>
      <c r="Q16" s="16">
        <v>284</v>
      </c>
      <c r="R16" s="5">
        <v>214</v>
      </c>
      <c r="S16" s="23">
        <f t="shared" si="3"/>
        <v>0.8022598870056498</v>
      </c>
      <c r="T16" s="29">
        <f t="shared" si="4"/>
        <v>0.6045197740112994</v>
      </c>
      <c r="U16" s="24">
        <f t="shared" si="5"/>
        <v>0.7535211267605634</v>
      </c>
    </row>
    <row r="17" spans="2:21" ht="12.75">
      <c r="B17" s="9" t="s">
        <v>9</v>
      </c>
      <c r="C17" s="4" t="s">
        <v>13</v>
      </c>
      <c r="D17" s="15" t="s">
        <v>17</v>
      </c>
      <c r="E17" s="4">
        <v>8581</v>
      </c>
      <c r="F17" s="15">
        <v>7018</v>
      </c>
      <c r="G17" s="4">
        <v>5271</v>
      </c>
      <c r="H17" s="21">
        <f t="shared" si="0"/>
        <v>0.8178533970399721</v>
      </c>
      <c r="I17" s="28">
        <f t="shared" si="1"/>
        <v>0.6142640717865051</v>
      </c>
      <c r="J17" s="28">
        <f t="shared" si="2"/>
        <v>0.7510686805357651</v>
      </c>
      <c r="K17" s="23"/>
      <c r="M17" s="4" t="s">
        <v>9</v>
      </c>
      <c r="N17" s="4" t="s">
        <v>13</v>
      </c>
      <c r="O17" s="15" t="s">
        <v>17</v>
      </c>
      <c r="P17" s="4">
        <v>8001</v>
      </c>
      <c r="Q17" s="15">
        <v>6833</v>
      </c>
      <c r="R17" s="4">
        <v>5271</v>
      </c>
      <c r="S17" s="21">
        <f t="shared" si="3"/>
        <v>0.8540182477190351</v>
      </c>
      <c r="T17" s="28">
        <f t="shared" si="4"/>
        <v>0.6587926509186351</v>
      </c>
      <c r="U17" s="22">
        <f t="shared" si="5"/>
        <v>0.7714034830967365</v>
      </c>
    </row>
    <row r="18" spans="2:21" ht="12.75">
      <c r="B18" s="20"/>
      <c r="C18" s="5"/>
      <c r="D18" s="16" t="s">
        <v>19</v>
      </c>
      <c r="E18" s="5">
        <v>76836</v>
      </c>
      <c r="F18" s="16">
        <v>56192</v>
      </c>
      <c r="G18" s="5">
        <v>30790</v>
      </c>
      <c r="H18" s="23">
        <f t="shared" si="0"/>
        <v>0.7313238586079442</v>
      </c>
      <c r="I18" s="29">
        <f t="shared" si="1"/>
        <v>0.40072361913686294</v>
      </c>
      <c r="J18" s="29">
        <f t="shared" si="2"/>
        <v>0.5479427676537585</v>
      </c>
      <c r="K18" s="23"/>
      <c r="M18" s="5"/>
      <c r="N18" s="5"/>
      <c r="O18" s="16" t="s">
        <v>19</v>
      </c>
      <c r="P18" s="5">
        <v>68511</v>
      </c>
      <c r="Q18" s="16">
        <v>54424</v>
      </c>
      <c r="R18" s="5">
        <v>30790</v>
      </c>
      <c r="S18" s="23">
        <f t="shared" si="3"/>
        <v>0.7943833836902103</v>
      </c>
      <c r="T18" s="29">
        <f t="shared" si="4"/>
        <v>0.44941688196056107</v>
      </c>
      <c r="U18" s="24">
        <f t="shared" si="5"/>
        <v>0.565743054534764</v>
      </c>
    </row>
    <row r="19" spans="2:21" ht="12.75">
      <c r="B19" s="20"/>
      <c r="C19" s="5"/>
      <c r="D19" s="16" t="s">
        <v>21</v>
      </c>
      <c r="E19" s="5">
        <v>141241</v>
      </c>
      <c r="F19" s="16">
        <v>91568</v>
      </c>
      <c r="G19" s="5">
        <v>41795</v>
      </c>
      <c r="H19" s="23">
        <f t="shared" si="0"/>
        <v>0.6483103348177937</v>
      </c>
      <c r="I19" s="29">
        <f t="shared" si="1"/>
        <v>0.29591265992169413</v>
      </c>
      <c r="J19" s="29">
        <f t="shared" si="2"/>
        <v>0.456436746461646</v>
      </c>
      <c r="K19" s="23"/>
      <c r="M19" s="5"/>
      <c r="N19" s="5"/>
      <c r="O19" s="16" t="s">
        <v>21</v>
      </c>
      <c r="P19" s="5">
        <v>116796</v>
      </c>
      <c r="Q19" s="16">
        <v>87070</v>
      </c>
      <c r="R19" s="5">
        <v>41795</v>
      </c>
      <c r="S19" s="23">
        <f t="shared" si="3"/>
        <v>0.7454878591732593</v>
      </c>
      <c r="T19" s="29">
        <f t="shared" si="4"/>
        <v>0.3578461591150382</v>
      </c>
      <c r="U19" s="24">
        <f t="shared" si="5"/>
        <v>0.480016079016883</v>
      </c>
    </row>
    <row r="20" spans="2:21" ht="12.75">
      <c r="B20" s="20"/>
      <c r="C20" s="4" t="s">
        <v>70</v>
      </c>
      <c r="D20" s="15" t="s">
        <v>17</v>
      </c>
      <c r="E20" s="4">
        <v>5318</v>
      </c>
      <c r="F20" s="15">
        <v>3987</v>
      </c>
      <c r="G20" s="4">
        <v>2835</v>
      </c>
      <c r="H20" s="21">
        <f t="shared" si="0"/>
        <v>0.7497179390748402</v>
      </c>
      <c r="I20" s="28">
        <f t="shared" si="1"/>
        <v>0.5330951485520873</v>
      </c>
      <c r="J20" s="28">
        <f t="shared" si="2"/>
        <v>0.7110609480812641</v>
      </c>
      <c r="K20" s="23"/>
      <c r="M20" s="5"/>
      <c r="N20" s="4" t="s">
        <v>70</v>
      </c>
      <c r="O20" s="15" t="s">
        <v>17</v>
      </c>
      <c r="P20" s="4">
        <v>4629</v>
      </c>
      <c r="Q20" s="15">
        <v>3801</v>
      </c>
      <c r="R20" s="4">
        <v>2835</v>
      </c>
      <c r="S20" s="21">
        <f t="shared" si="3"/>
        <v>0.8211276733635774</v>
      </c>
      <c r="T20" s="28">
        <f t="shared" si="4"/>
        <v>0.6124432922877512</v>
      </c>
      <c r="U20" s="22">
        <f t="shared" si="5"/>
        <v>0.7458563535911602</v>
      </c>
    </row>
    <row r="21" spans="2:21" ht="12.75">
      <c r="B21" s="20"/>
      <c r="C21" s="5"/>
      <c r="D21" s="16" t="s">
        <v>19</v>
      </c>
      <c r="E21" s="5">
        <v>26954</v>
      </c>
      <c r="F21" s="16">
        <v>21818</v>
      </c>
      <c r="G21" s="5">
        <v>16510</v>
      </c>
      <c r="H21" s="23">
        <f t="shared" si="0"/>
        <v>0.8094531423907397</v>
      </c>
      <c r="I21" s="29">
        <f t="shared" si="1"/>
        <v>0.6125250426652816</v>
      </c>
      <c r="J21" s="29">
        <f t="shared" si="2"/>
        <v>0.7567146392886608</v>
      </c>
      <c r="K21" s="23"/>
      <c r="M21" s="5"/>
      <c r="N21" s="5"/>
      <c r="O21" s="16" t="s">
        <v>19</v>
      </c>
      <c r="P21" s="5">
        <v>25291</v>
      </c>
      <c r="Q21" s="16">
        <v>21369</v>
      </c>
      <c r="R21" s="5">
        <v>16510</v>
      </c>
      <c r="S21" s="23">
        <f t="shared" si="3"/>
        <v>0.844925072160057</v>
      </c>
      <c r="T21" s="29">
        <f t="shared" si="4"/>
        <v>0.6528013917994544</v>
      </c>
      <c r="U21" s="24">
        <f t="shared" si="5"/>
        <v>0.7726145350741729</v>
      </c>
    </row>
    <row r="22" spans="2:21" ht="12.75">
      <c r="B22" s="20"/>
      <c r="C22" s="6"/>
      <c r="D22" s="17" t="s">
        <v>21</v>
      </c>
      <c r="E22" s="6">
        <v>18376</v>
      </c>
      <c r="F22" s="17">
        <v>11945</v>
      </c>
      <c r="G22" s="6">
        <v>5652</v>
      </c>
      <c r="H22" s="25">
        <f t="shared" si="0"/>
        <v>0.6500326512842839</v>
      </c>
      <c r="I22" s="30">
        <f t="shared" si="1"/>
        <v>0.30757509795385285</v>
      </c>
      <c r="J22" s="30">
        <f t="shared" si="2"/>
        <v>0.47316868982838006</v>
      </c>
      <c r="K22" s="23"/>
      <c r="M22" s="5"/>
      <c r="N22" s="6"/>
      <c r="O22" s="17" t="s">
        <v>21</v>
      </c>
      <c r="P22" s="6">
        <v>16014</v>
      </c>
      <c r="Q22" s="17">
        <v>11558</v>
      </c>
      <c r="R22" s="6">
        <v>5652</v>
      </c>
      <c r="S22" s="25">
        <f t="shared" si="3"/>
        <v>0.7217434744598477</v>
      </c>
      <c r="T22" s="30">
        <f t="shared" si="4"/>
        <v>0.35294117647058826</v>
      </c>
      <c r="U22" s="26">
        <f t="shared" si="5"/>
        <v>0.4890119397819692</v>
      </c>
    </row>
    <row r="23" spans="2:21" ht="12.75">
      <c r="B23" s="20"/>
      <c r="C23" s="4" t="s">
        <v>14</v>
      </c>
      <c r="D23" s="15" t="s">
        <v>17</v>
      </c>
      <c r="E23" s="4">
        <v>20782</v>
      </c>
      <c r="F23" s="15">
        <v>15590</v>
      </c>
      <c r="G23" s="4">
        <v>11322</v>
      </c>
      <c r="H23" s="21">
        <f t="shared" si="0"/>
        <v>0.7501684149744972</v>
      </c>
      <c r="I23" s="28">
        <f t="shared" si="1"/>
        <v>0.5447983832162449</v>
      </c>
      <c r="J23" s="28">
        <f t="shared" si="2"/>
        <v>0.7262347658755612</v>
      </c>
      <c r="K23" s="23"/>
      <c r="M23" s="5"/>
      <c r="N23" s="4" t="s">
        <v>14</v>
      </c>
      <c r="O23" s="15" t="s">
        <v>17</v>
      </c>
      <c r="P23" s="4">
        <v>17938</v>
      </c>
      <c r="Q23" s="15">
        <v>14967</v>
      </c>
      <c r="R23" s="4">
        <v>11322</v>
      </c>
      <c r="S23" s="21">
        <f t="shared" si="3"/>
        <v>0.8343739547329692</v>
      </c>
      <c r="T23" s="28">
        <f t="shared" si="4"/>
        <v>0.631174043929089</v>
      </c>
      <c r="U23" s="22">
        <f t="shared" si="5"/>
        <v>0.756464221286831</v>
      </c>
    </row>
    <row r="24" spans="2:21" ht="12.75">
      <c r="B24" s="20"/>
      <c r="C24" s="5"/>
      <c r="D24" s="16" t="s">
        <v>19</v>
      </c>
      <c r="E24" s="5">
        <v>115224</v>
      </c>
      <c r="F24" s="16">
        <v>98531</v>
      </c>
      <c r="G24" s="5">
        <v>81434</v>
      </c>
      <c r="H24" s="23">
        <f t="shared" si="0"/>
        <v>0.8551256682635562</v>
      </c>
      <c r="I24" s="29">
        <f t="shared" si="1"/>
        <v>0.7067451225439144</v>
      </c>
      <c r="J24" s="29">
        <f t="shared" si="2"/>
        <v>0.826481005977814</v>
      </c>
      <c r="K24" s="23"/>
      <c r="M24" s="5"/>
      <c r="N24" s="5"/>
      <c r="O24" s="16" t="s">
        <v>19</v>
      </c>
      <c r="P24" s="5">
        <v>109655</v>
      </c>
      <c r="Q24" s="16">
        <v>96740</v>
      </c>
      <c r="R24" s="5">
        <v>81434</v>
      </c>
      <c r="S24" s="23">
        <f t="shared" si="3"/>
        <v>0.8822215129269071</v>
      </c>
      <c r="T24" s="29">
        <f t="shared" si="4"/>
        <v>0.7426382745884821</v>
      </c>
      <c r="U24" s="24">
        <f t="shared" si="5"/>
        <v>0.841782096340707</v>
      </c>
    </row>
    <row r="25" spans="2:21" ht="12.75">
      <c r="B25" s="20"/>
      <c r="C25" s="6"/>
      <c r="D25" s="17" t="s">
        <v>21</v>
      </c>
      <c r="E25" s="6">
        <v>16194</v>
      </c>
      <c r="F25" s="17">
        <v>11627</v>
      </c>
      <c r="G25" s="6">
        <v>8088</v>
      </c>
      <c r="H25" s="25">
        <f t="shared" si="0"/>
        <v>0.7179819686303569</v>
      </c>
      <c r="I25" s="30">
        <f t="shared" si="1"/>
        <v>0.49944423860689147</v>
      </c>
      <c r="J25" s="30">
        <f t="shared" si="2"/>
        <v>0.6956222585361658</v>
      </c>
      <c r="K25" s="23"/>
      <c r="M25" s="5"/>
      <c r="N25" s="6"/>
      <c r="O25" s="17" t="s">
        <v>21</v>
      </c>
      <c r="P25" s="6">
        <v>14918</v>
      </c>
      <c r="Q25" s="17">
        <v>11294</v>
      </c>
      <c r="R25" s="6">
        <v>8088</v>
      </c>
      <c r="S25" s="25">
        <f t="shared" si="3"/>
        <v>0.757071993564821</v>
      </c>
      <c r="T25" s="30">
        <f t="shared" si="4"/>
        <v>0.5421638289314922</v>
      </c>
      <c r="U25" s="26">
        <f t="shared" si="5"/>
        <v>0.716132459713122</v>
      </c>
    </row>
    <row r="26" spans="2:21" ht="12.75">
      <c r="B26" s="20"/>
      <c r="C26" s="5" t="s">
        <v>15</v>
      </c>
      <c r="D26" s="16" t="s">
        <v>17</v>
      </c>
      <c r="E26" s="5">
        <v>1505</v>
      </c>
      <c r="F26" s="16">
        <v>1201</v>
      </c>
      <c r="G26" s="5">
        <v>850</v>
      </c>
      <c r="H26" s="23">
        <f t="shared" si="0"/>
        <v>0.7980066445182724</v>
      </c>
      <c r="I26" s="29">
        <f t="shared" si="1"/>
        <v>0.5647840531561462</v>
      </c>
      <c r="J26" s="29">
        <f t="shared" si="2"/>
        <v>0.7077435470441299</v>
      </c>
      <c r="K26" s="23"/>
      <c r="M26" s="5"/>
      <c r="N26" s="5" t="s">
        <v>15</v>
      </c>
      <c r="O26" s="16" t="s">
        <v>17</v>
      </c>
      <c r="P26" s="5">
        <v>1332</v>
      </c>
      <c r="Q26" s="16">
        <v>1173</v>
      </c>
      <c r="R26" s="5">
        <v>850</v>
      </c>
      <c r="S26" s="23">
        <f t="shared" si="3"/>
        <v>0.8806306306306306</v>
      </c>
      <c r="T26" s="29">
        <f t="shared" si="4"/>
        <v>0.6381381381381381</v>
      </c>
      <c r="U26" s="24">
        <f t="shared" si="5"/>
        <v>0.7246376811594203</v>
      </c>
    </row>
    <row r="27" spans="2:21" ht="12.75">
      <c r="B27" s="20"/>
      <c r="C27" s="5"/>
      <c r="D27" s="16" t="s">
        <v>19</v>
      </c>
      <c r="E27" s="5">
        <v>12896</v>
      </c>
      <c r="F27" s="16">
        <v>11405</v>
      </c>
      <c r="G27" s="5">
        <v>9603</v>
      </c>
      <c r="H27" s="23">
        <f t="shared" si="0"/>
        <v>0.8843827543424317</v>
      </c>
      <c r="I27" s="29">
        <f t="shared" si="1"/>
        <v>0.7446495037220844</v>
      </c>
      <c r="J27" s="29">
        <f t="shared" si="2"/>
        <v>0.8419991231915827</v>
      </c>
      <c r="K27" s="23"/>
      <c r="M27" s="5"/>
      <c r="N27" s="5"/>
      <c r="O27" s="16" t="s">
        <v>19</v>
      </c>
      <c r="P27" s="5">
        <v>12278</v>
      </c>
      <c r="Q27" s="16">
        <v>11150</v>
      </c>
      <c r="R27" s="5">
        <v>9603</v>
      </c>
      <c r="S27" s="23">
        <f t="shared" si="3"/>
        <v>0.9081283596676983</v>
      </c>
      <c r="T27" s="29">
        <f t="shared" si="4"/>
        <v>0.7821306401694087</v>
      </c>
      <c r="U27" s="24">
        <f t="shared" si="5"/>
        <v>0.861255605381166</v>
      </c>
    </row>
    <row r="28" spans="2:21" ht="12.75">
      <c r="B28" s="18"/>
      <c r="C28" s="6"/>
      <c r="D28" s="17" t="s">
        <v>21</v>
      </c>
      <c r="E28" s="6">
        <v>319</v>
      </c>
      <c r="F28" s="17">
        <v>248</v>
      </c>
      <c r="G28" s="6">
        <v>199</v>
      </c>
      <c r="H28" s="25">
        <f t="shared" si="0"/>
        <v>0.7774294670846394</v>
      </c>
      <c r="I28" s="30">
        <f t="shared" si="1"/>
        <v>0.6238244514106583</v>
      </c>
      <c r="J28" s="30">
        <f t="shared" si="2"/>
        <v>0.8024193548387096</v>
      </c>
      <c r="K28" s="23"/>
      <c r="M28" s="6"/>
      <c r="N28" s="6"/>
      <c r="O28" s="17" t="s">
        <v>21</v>
      </c>
      <c r="P28" s="6">
        <v>302</v>
      </c>
      <c r="Q28" s="17">
        <v>241</v>
      </c>
      <c r="R28" s="6">
        <v>199</v>
      </c>
      <c r="S28" s="25">
        <f t="shared" si="3"/>
        <v>0.7980132450331126</v>
      </c>
      <c r="T28" s="30">
        <f t="shared" si="4"/>
        <v>0.6589403973509934</v>
      </c>
      <c r="U28" s="26">
        <f t="shared" si="5"/>
        <v>0.8257261410788381</v>
      </c>
    </row>
    <row r="29" spans="2:21" ht="12.75">
      <c r="B29" s="20" t="s">
        <v>10</v>
      </c>
      <c r="C29" s="5" t="s">
        <v>13</v>
      </c>
      <c r="D29" s="16" t="s">
        <v>17</v>
      </c>
      <c r="E29" s="5">
        <v>17692</v>
      </c>
      <c r="F29" s="16">
        <v>13455</v>
      </c>
      <c r="G29" s="5">
        <v>11094</v>
      </c>
      <c r="H29" s="23">
        <f t="shared" si="0"/>
        <v>0.7605132263169794</v>
      </c>
      <c r="I29" s="29">
        <f t="shared" si="1"/>
        <v>0.6270630793579018</v>
      </c>
      <c r="J29" s="29">
        <f t="shared" si="2"/>
        <v>0.8245261984392419</v>
      </c>
      <c r="K29" s="23"/>
      <c r="M29" s="5" t="s">
        <v>10</v>
      </c>
      <c r="N29" s="5" t="s">
        <v>13</v>
      </c>
      <c r="O29" s="16" t="s">
        <v>17</v>
      </c>
      <c r="P29" s="5">
        <v>16590</v>
      </c>
      <c r="Q29" s="16">
        <v>13005</v>
      </c>
      <c r="R29" s="5">
        <v>11094</v>
      </c>
      <c r="S29" s="23">
        <f t="shared" si="3"/>
        <v>0.7839059674502713</v>
      </c>
      <c r="T29" s="29">
        <f t="shared" si="4"/>
        <v>0.6687160940325497</v>
      </c>
      <c r="U29" s="24">
        <f t="shared" si="5"/>
        <v>0.8530565167243368</v>
      </c>
    </row>
    <row r="30" spans="2:21" ht="12.75">
      <c r="B30" s="20"/>
      <c r="C30" s="5"/>
      <c r="D30" s="16" t="s">
        <v>19</v>
      </c>
      <c r="E30" s="5">
        <v>79385</v>
      </c>
      <c r="F30" s="16">
        <v>58430</v>
      </c>
      <c r="G30" s="5">
        <v>30659</v>
      </c>
      <c r="H30" s="23">
        <f t="shared" si="0"/>
        <v>0.7360332556528312</v>
      </c>
      <c r="I30" s="29">
        <f t="shared" si="1"/>
        <v>0.3862064621779933</v>
      </c>
      <c r="J30" s="29">
        <f t="shared" si="2"/>
        <v>0.5247133321923669</v>
      </c>
      <c r="K30" s="23"/>
      <c r="M30" s="5"/>
      <c r="N30" s="5"/>
      <c r="O30" s="16" t="s">
        <v>19</v>
      </c>
      <c r="P30" s="5">
        <v>69741</v>
      </c>
      <c r="Q30" s="16">
        <v>54813</v>
      </c>
      <c r="R30" s="5">
        <v>30659</v>
      </c>
      <c r="S30" s="23">
        <f t="shared" si="3"/>
        <v>0.7859508753817697</v>
      </c>
      <c r="T30" s="29">
        <f t="shared" si="4"/>
        <v>0.4396122797206808</v>
      </c>
      <c r="U30" s="24">
        <f t="shared" si="5"/>
        <v>0.5593381132213161</v>
      </c>
    </row>
    <row r="31" spans="2:21" ht="12.75">
      <c r="B31" s="20"/>
      <c r="C31" s="5"/>
      <c r="D31" s="16" t="s">
        <v>21</v>
      </c>
      <c r="E31" s="5">
        <v>125961</v>
      </c>
      <c r="F31" s="16">
        <v>83758</v>
      </c>
      <c r="G31" s="5">
        <v>37838</v>
      </c>
      <c r="H31" s="23">
        <f t="shared" si="0"/>
        <v>0.6649518501758481</v>
      </c>
      <c r="I31" s="29">
        <f t="shared" si="1"/>
        <v>0.300394566572193</v>
      </c>
      <c r="J31" s="29">
        <f t="shared" si="2"/>
        <v>0.4517538623176294</v>
      </c>
      <c r="K31" s="23"/>
      <c r="M31" s="5"/>
      <c r="N31" s="5"/>
      <c r="O31" s="16" t="s">
        <v>21</v>
      </c>
      <c r="P31" s="5">
        <v>106581</v>
      </c>
      <c r="Q31" s="16">
        <v>77212</v>
      </c>
      <c r="R31" s="5">
        <v>37838</v>
      </c>
      <c r="S31" s="23">
        <f t="shared" si="3"/>
        <v>0.7244443193439731</v>
      </c>
      <c r="T31" s="29">
        <f t="shared" si="4"/>
        <v>0.3550163725241835</v>
      </c>
      <c r="U31" s="24">
        <f t="shared" si="5"/>
        <v>0.4900533595814122</v>
      </c>
    </row>
    <row r="32" spans="2:21" ht="12.75">
      <c r="B32" s="20"/>
      <c r="C32" s="4" t="s">
        <v>70</v>
      </c>
      <c r="D32" s="15" t="s">
        <v>17</v>
      </c>
      <c r="E32" s="4">
        <v>22987</v>
      </c>
      <c r="F32" s="15">
        <v>17005</v>
      </c>
      <c r="G32" s="4">
        <v>14147</v>
      </c>
      <c r="H32" s="21">
        <f t="shared" si="0"/>
        <v>0.7397659546700309</v>
      </c>
      <c r="I32" s="28">
        <f t="shared" si="1"/>
        <v>0.6154348109801192</v>
      </c>
      <c r="J32" s="28">
        <f t="shared" si="2"/>
        <v>0.8319317847691855</v>
      </c>
      <c r="M32" s="5"/>
      <c r="N32" s="4" t="s">
        <v>70</v>
      </c>
      <c r="O32" s="15" t="s">
        <v>17</v>
      </c>
      <c r="P32" s="4">
        <v>21477</v>
      </c>
      <c r="Q32" s="15">
        <v>16549</v>
      </c>
      <c r="R32" s="4">
        <v>14147</v>
      </c>
      <c r="S32" s="21">
        <f t="shared" si="3"/>
        <v>0.7705452344368394</v>
      </c>
      <c r="T32" s="28">
        <f t="shared" si="4"/>
        <v>0.6587046607999255</v>
      </c>
      <c r="U32" s="22">
        <f t="shared" si="5"/>
        <v>0.8548552782645477</v>
      </c>
    </row>
    <row r="33" spans="2:21" ht="12.75">
      <c r="B33" s="20"/>
      <c r="C33" s="5"/>
      <c r="D33" s="16" t="s">
        <v>19</v>
      </c>
      <c r="E33" s="5">
        <v>30251</v>
      </c>
      <c r="F33" s="16">
        <v>24606</v>
      </c>
      <c r="G33" s="5">
        <v>19572</v>
      </c>
      <c r="H33" s="23">
        <f t="shared" si="0"/>
        <v>0.8133945985256685</v>
      </c>
      <c r="I33" s="29">
        <f t="shared" si="1"/>
        <v>0.6469868764668937</v>
      </c>
      <c r="J33" s="29">
        <f t="shared" si="2"/>
        <v>0.7954157522555474</v>
      </c>
      <c r="M33" s="5"/>
      <c r="N33" s="5"/>
      <c r="O33" s="16" t="s">
        <v>19</v>
      </c>
      <c r="P33" s="5">
        <v>27856</v>
      </c>
      <c r="Q33" s="16">
        <v>23885</v>
      </c>
      <c r="R33" s="5">
        <v>19572</v>
      </c>
      <c r="S33" s="23">
        <f t="shared" si="3"/>
        <v>0.8574454336588168</v>
      </c>
      <c r="T33" s="29">
        <f t="shared" si="4"/>
        <v>0.7026134405514073</v>
      </c>
      <c r="U33" s="24">
        <f t="shared" si="5"/>
        <v>0.8194264182541344</v>
      </c>
    </row>
    <row r="34" spans="2:21" ht="12.75">
      <c r="B34" s="20"/>
      <c r="C34" s="6"/>
      <c r="D34" s="17" t="s">
        <v>21</v>
      </c>
      <c r="E34" s="6">
        <v>20702</v>
      </c>
      <c r="F34" s="17">
        <v>12526</v>
      </c>
      <c r="G34" s="6">
        <v>6356</v>
      </c>
      <c r="H34" s="25">
        <f t="shared" si="0"/>
        <v>0.6050623128200174</v>
      </c>
      <c r="I34" s="30">
        <f t="shared" si="1"/>
        <v>0.3070234759926577</v>
      </c>
      <c r="J34" s="30">
        <f t="shared" si="2"/>
        <v>0.507424556921603</v>
      </c>
      <c r="M34" s="5"/>
      <c r="N34" s="6"/>
      <c r="O34" s="17" t="s">
        <v>21</v>
      </c>
      <c r="P34" s="6">
        <v>17376</v>
      </c>
      <c r="Q34" s="17">
        <v>11818</v>
      </c>
      <c r="R34" s="6">
        <v>6356</v>
      </c>
      <c r="S34" s="25">
        <f t="shared" si="3"/>
        <v>0.680133517495396</v>
      </c>
      <c r="T34" s="30">
        <f t="shared" si="4"/>
        <v>0.36579189686924496</v>
      </c>
      <c r="U34" s="26">
        <f t="shared" si="5"/>
        <v>0.5378236588255204</v>
      </c>
    </row>
    <row r="35" spans="2:21" ht="12.75">
      <c r="B35" s="20"/>
      <c r="C35" s="4" t="s">
        <v>14</v>
      </c>
      <c r="D35" s="15" t="s">
        <v>17</v>
      </c>
      <c r="E35" s="4">
        <v>118381</v>
      </c>
      <c r="F35" s="15">
        <v>92218</v>
      </c>
      <c r="G35" s="4">
        <v>77820</v>
      </c>
      <c r="H35" s="21">
        <f t="shared" si="0"/>
        <v>0.7789932506060939</v>
      </c>
      <c r="I35" s="28">
        <f t="shared" si="1"/>
        <v>0.6573690034718409</v>
      </c>
      <c r="J35" s="28">
        <f t="shared" si="2"/>
        <v>0.8438699603114359</v>
      </c>
      <c r="M35" s="5"/>
      <c r="N35" s="4" t="s">
        <v>14</v>
      </c>
      <c r="O35" s="15" t="s">
        <v>17</v>
      </c>
      <c r="P35" s="4">
        <v>110795</v>
      </c>
      <c r="Q35" s="15">
        <v>90227</v>
      </c>
      <c r="R35" s="4">
        <v>77820</v>
      </c>
      <c r="S35" s="21">
        <f t="shared" si="3"/>
        <v>0.8143598537840155</v>
      </c>
      <c r="T35" s="28">
        <f t="shared" si="4"/>
        <v>0.7023782661672459</v>
      </c>
      <c r="U35" s="22">
        <f t="shared" si="5"/>
        <v>0.8624912720139204</v>
      </c>
    </row>
    <row r="36" spans="2:21" ht="12.75">
      <c r="B36" s="20"/>
      <c r="C36" s="5"/>
      <c r="D36" s="16" t="s">
        <v>19</v>
      </c>
      <c r="E36" s="5">
        <v>116483</v>
      </c>
      <c r="F36" s="16">
        <v>100690</v>
      </c>
      <c r="G36" s="5">
        <v>87746</v>
      </c>
      <c r="H36" s="23">
        <f t="shared" si="0"/>
        <v>0.8644179837401166</v>
      </c>
      <c r="I36" s="29">
        <f t="shared" si="1"/>
        <v>0.753294472154735</v>
      </c>
      <c r="J36" s="29">
        <f t="shared" si="2"/>
        <v>0.8714470155924123</v>
      </c>
      <c r="M36" s="5"/>
      <c r="N36" s="5"/>
      <c r="O36" s="16" t="s">
        <v>19</v>
      </c>
      <c r="P36" s="5">
        <v>110410</v>
      </c>
      <c r="Q36" s="16">
        <v>98991</v>
      </c>
      <c r="R36" s="5">
        <v>87746</v>
      </c>
      <c r="S36" s="23">
        <f t="shared" si="3"/>
        <v>0.8965763970654832</v>
      </c>
      <c r="T36" s="29">
        <f t="shared" si="4"/>
        <v>0.7947287383389185</v>
      </c>
      <c r="U36" s="24">
        <f t="shared" si="5"/>
        <v>0.8864038144881858</v>
      </c>
    </row>
    <row r="37" spans="2:21" ht="12.75">
      <c r="B37" s="20"/>
      <c r="C37" s="6"/>
      <c r="D37" s="17" t="s">
        <v>21</v>
      </c>
      <c r="E37" s="6">
        <v>24650</v>
      </c>
      <c r="F37" s="17">
        <v>17547</v>
      </c>
      <c r="G37" s="6">
        <v>13450</v>
      </c>
      <c r="H37" s="25">
        <f t="shared" si="0"/>
        <v>0.7118458417849899</v>
      </c>
      <c r="I37" s="30">
        <f t="shared" si="1"/>
        <v>0.5456389452332657</v>
      </c>
      <c r="J37" s="30">
        <f t="shared" si="2"/>
        <v>0.7665127942098364</v>
      </c>
      <c r="M37" s="5"/>
      <c r="N37" s="6"/>
      <c r="O37" s="17" t="s">
        <v>21</v>
      </c>
      <c r="P37" s="6">
        <v>22853</v>
      </c>
      <c r="Q37" s="17">
        <v>17046</v>
      </c>
      <c r="R37" s="6">
        <v>13450</v>
      </c>
      <c r="S37" s="25">
        <f t="shared" si="3"/>
        <v>0.7458976939570298</v>
      </c>
      <c r="T37" s="30">
        <f t="shared" si="4"/>
        <v>0.5885441736314707</v>
      </c>
      <c r="U37" s="26">
        <f t="shared" si="5"/>
        <v>0.7890414173413117</v>
      </c>
    </row>
    <row r="38" spans="2:21" ht="12.75">
      <c r="B38" s="20"/>
      <c r="C38" s="5" t="s">
        <v>15</v>
      </c>
      <c r="D38" s="16" t="s">
        <v>17</v>
      </c>
      <c r="E38" s="5">
        <v>16759</v>
      </c>
      <c r="F38" s="16">
        <v>14249</v>
      </c>
      <c r="G38" s="5">
        <v>12408</v>
      </c>
      <c r="H38" s="23">
        <f t="shared" si="0"/>
        <v>0.8502297273106987</v>
      </c>
      <c r="I38" s="29">
        <f t="shared" si="1"/>
        <v>0.740378304194761</v>
      </c>
      <c r="J38" s="29">
        <f t="shared" si="2"/>
        <v>0.8707979507333848</v>
      </c>
      <c r="M38" s="5"/>
      <c r="N38" s="5" t="s">
        <v>15</v>
      </c>
      <c r="O38" s="16" t="s">
        <v>17</v>
      </c>
      <c r="P38" s="5">
        <v>15877</v>
      </c>
      <c r="Q38" s="16">
        <v>13983</v>
      </c>
      <c r="R38" s="5">
        <v>12408</v>
      </c>
      <c r="S38" s="23">
        <f t="shared" si="3"/>
        <v>0.8807079423064811</v>
      </c>
      <c r="T38" s="29">
        <f t="shared" si="4"/>
        <v>0.7815078415317755</v>
      </c>
      <c r="U38" s="24">
        <f t="shared" si="5"/>
        <v>0.88736322677537</v>
      </c>
    </row>
    <row r="39" spans="2:21" ht="12.75">
      <c r="B39" s="20"/>
      <c r="C39" s="5"/>
      <c r="D39" s="16" t="s">
        <v>19</v>
      </c>
      <c r="E39" s="5">
        <v>14807</v>
      </c>
      <c r="F39" s="16">
        <v>13233</v>
      </c>
      <c r="G39" s="5">
        <v>11807</v>
      </c>
      <c r="H39" s="23">
        <f t="shared" si="0"/>
        <v>0.8936989261835618</v>
      </c>
      <c r="I39" s="29">
        <f t="shared" si="1"/>
        <v>0.7973931248733707</v>
      </c>
      <c r="J39" s="29">
        <f t="shared" si="2"/>
        <v>0.8922390992216429</v>
      </c>
      <c r="M39" s="5"/>
      <c r="N39" s="5"/>
      <c r="O39" s="16" t="s">
        <v>19</v>
      </c>
      <c r="P39" s="5">
        <v>14139</v>
      </c>
      <c r="Q39" s="16">
        <v>13087</v>
      </c>
      <c r="R39" s="5">
        <v>11807</v>
      </c>
      <c r="S39" s="23">
        <f t="shared" si="3"/>
        <v>0.9255958695805927</v>
      </c>
      <c r="T39" s="29">
        <f t="shared" si="4"/>
        <v>0.8350661291463328</v>
      </c>
      <c r="U39" s="24">
        <f t="shared" si="5"/>
        <v>0.9021930159700466</v>
      </c>
    </row>
    <row r="40" spans="2:21" ht="12.75">
      <c r="B40" s="20"/>
      <c r="C40" s="5"/>
      <c r="D40" s="16" t="s">
        <v>21</v>
      </c>
      <c r="E40" s="5">
        <v>1379</v>
      </c>
      <c r="F40" s="16">
        <v>1121</v>
      </c>
      <c r="G40" s="5">
        <v>920</v>
      </c>
      <c r="H40" s="23">
        <f t="shared" si="0"/>
        <v>0.8129079042784626</v>
      </c>
      <c r="I40" s="29">
        <f t="shared" si="1"/>
        <v>0.6671501087744742</v>
      </c>
      <c r="J40" s="29">
        <f t="shared" si="2"/>
        <v>0.8206958073148974</v>
      </c>
      <c r="M40" s="5"/>
      <c r="N40" s="5"/>
      <c r="O40" s="16" t="s">
        <v>21</v>
      </c>
      <c r="P40" s="5">
        <v>1275</v>
      </c>
      <c r="Q40" s="16">
        <v>1097</v>
      </c>
      <c r="R40" s="5">
        <v>920</v>
      </c>
      <c r="S40" s="23">
        <f t="shared" si="3"/>
        <v>0.8603921568627451</v>
      </c>
      <c r="T40" s="29">
        <f t="shared" si="4"/>
        <v>0.7215686274509804</v>
      </c>
      <c r="U40" s="24">
        <f t="shared" si="5"/>
        <v>0.8386508659981768</v>
      </c>
    </row>
    <row r="41" spans="2:21" ht="12.75">
      <c r="B41" s="9" t="s">
        <v>11</v>
      </c>
      <c r="C41" s="4" t="s">
        <v>13</v>
      </c>
      <c r="D41" s="15" t="s">
        <v>17</v>
      </c>
      <c r="E41" s="4">
        <v>23518</v>
      </c>
      <c r="F41" s="15">
        <v>17767</v>
      </c>
      <c r="G41" s="4">
        <v>14480</v>
      </c>
      <c r="H41" s="21">
        <f t="shared" si="0"/>
        <v>0.7554638999914959</v>
      </c>
      <c r="I41" s="28">
        <f t="shared" si="1"/>
        <v>0.6156986138277064</v>
      </c>
      <c r="J41" s="28">
        <f t="shared" si="2"/>
        <v>0.8149940901671638</v>
      </c>
      <c r="M41" s="4" t="s">
        <v>11</v>
      </c>
      <c r="N41" s="4" t="s">
        <v>13</v>
      </c>
      <c r="O41" s="15" t="s">
        <v>17</v>
      </c>
      <c r="P41" s="4">
        <v>21964</v>
      </c>
      <c r="Q41" s="15">
        <v>17368</v>
      </c>
      <c r="R41" s="4">
        <v>14480</v>
      </c>
      <c r="S41" s="21">
        <f t="shared" si="3"/>
        <v>0.7907484975414314</v>
      </c>
      <c r="T41" s="28">
        <f t="shared" si="4"/>
        <v>0.659260608268075</v>
      </c>
      <c r="U41" s="22">
        <f t="shared" si="5"/>
        <v>0.8337171810225702</v>
      </c>
    </row>
    <row r="42" spans="2:21" ht="12.75">
      <c r="B42" s="20"/>
      <c r="C42" s="5"/>
      <c r="D42" s="16" t="s">
        <v>19</v>
      </c>
      <c r="E42" s="5">
        <v>135740</v>
      </c>
      <c r="F42" s="16">
        <v>81968</v>
      </c>
      <c r="G42" s="5">
        <v>48662</v>
      </c>
      <c r="H42" s="23">
        <f t="shared" si="0"/>
        <v>0.6038603212022985</v>
      </c>
      <c r="I42" s="29">
        <f t="shared" si="1"/>
        <v>0.35849418005009576</v>
      </c>
      <c r="J42" s="29">
        <f t="shared" si="2"/>
        <v>0.5936707007612727</v>
      </c>
      <c r="M42" s="5"/>
      <c r="N42" s="5"/>
      <c r="O42" s="16" t="s">
        <v>19</v>
      </c>
      <c r="P42" s="5">
        <v>103615</v>
      </c>
      <c r="Q42" s="16">
        <v>78998</v>
      </c>
      <c r="R42" s="5">
        <v>48662</v>
      </c>
      <c r="S42" s="23">
        <f t="shared" si="3"/>
        <v>0.7624185687400473</v>
      </c>
      <c r="T42" s="29">
        <f t="shared" si="4"/>
        <v>0.4696424262896299</v>
      </c>
      <c r="U42" s="24">
        <f t="shared" si="5"/>
        <v>0.615990278234892</v>
      </c>
    </row>
    <row r="43" spans="2:21" ht="12.75">
      <c r="B43" s="20"/>
      <c r="C43" s="5"/>
      <c r="D43" s="16" t="s">
        <v>21</v>
      </c>
      <c r="E43" s="5">
        <v>168587</v>
      </c>
      <c r="F43" s="16">
        <v>94296</v>
      </c>
      <c r="G43" s="5">
        <v>45247</v>
      </c>
      <c r="H43" s="23">
        <f t="shared" si="0"/>
        <v>0.5593313837959036</v>
      </c>
      <c r="I43" s="29">
        <f t="shared" si="1"/>
        <v>0.2683896148576106</v>
      </c>
      <c r="J43" s="29">
        <f t="shared" si="2"/>
        <v>0.4798400780520913</v>
      </c>
      <c r="M43" s="5"/>
      <c r="N43" s="5"/>
      <c r="O43" s="16" t="s">
        <v>21</v>
      </c>
      <c r="P43" s="5">
        <v>126691</v>
      </c>
      <c r="Q43" s="16">
        <v>90244</v>
      </c>
      <c r="R43" s="5">
        <v>45247</v>
      </c>
      <c r="S43" s="23">
        <f t="shared" si="3"/>
        <v>0.7123157919662801</v>
      </c>
      <c r="T43" s="29">
        <f t="shared" si="4"/>
        <v>0.35714454854725275</v>
      </c>
      <c r="U43" s="24">
        <f t="shared" si="5"/>
        <v>0.5013851336376933</v>
      </c>
    </row>
    <row r="44" spans="2:21" ht="12.75">
      <c r="B44" s="20"/>
      <c r="C44" s="4" t="s">
        <v>70</v>
      </c>
      <c r="D44" s="15" t="s">
        <v>17</v>
      </c>
      <c r="E44" s="4">
        <v>20919</v>
      </c>
      <c r="F44" s="15">
        <v>16041</v>
      </c>
      <c r="G44" s="4">
        <v>13295</v>
      </c>
      <c r="H44" s="21">
        <f t="shared" si="0"/>
        <v>0.7668148573067546</v>
      </c>
      <c r="I44" s="28">
        <f t="shared" si="1"/>
        <v>0.6355466322481954</v>
      </c>
      <c r="J44" s="28">
        <f t="shared" si="2"/>
        <v>0.8288136649834799</v>
      </c>
      <c r="M44" s="5"/>
      <c r="N44" s="4" t="s">
        <v>70</v>
      </c>
      <c r="O44" s="15" t="s">
        <v>17</v>
      </c>
      <c r="P44" s="4">
        <v>20030</v>
      </c>
      <c r="Q44" s="15">
        <v>15808</v>
      </c>
      <c r="R44" s="4">
        <v>13295</v>
      </c>
      <c r="S44" s="21">
        <f t="shared" si="3"/>
        <v>0.7892161757363954</v>
      </c>
      <c r="T44" s="28">
        <f t="shared" si="4"/>
        <v>0.663754368447329</v>
      </c>
      <c r="U44" s="22">
        <f t="shared" si="5"/>
        <v>0.8410298582995951</v>
      </c>
    </row>
    <row r="45" spans="2:21" ht="12.75">
      <c r="B45" s="20"/>
      <c r="C45" s="5"/>
      <c r="D45" s="16" t="s">
        <v>19</v>
      </c>
      <c r="E45" s="5">
        <v>59768</v>
      </c>
      <c r="F45" s="16">
        <v>38709</v>
      </c>
      <c r="G45" s="5">
        <v>32960</v>
      </c>
      <c r="H45" s="23">
        <f t="shared" si="0"/>
        <v>0.64765426315085</v>
      </c>
      <c r="I45" s="29">
        <f t="shared" si="1"/>
        <v>0.5514656672466872</v>
      </c>
      <c r="J45" s="29">
        <f t="shared" si="2"/>
        <v>0.8514815675940995</v>
      </c>
      <c r="M45" s="5"/>
      <c r="N45" s="5"/>
      <c r="O45" s="16" t="s">
        <v>19</v>
      </c>
      <c r="P45" s="5">
        <v>45942</v>
      </c>
      <c r="Q45" s="16">
        <v>38150</v>
      </c>
      <c r="R45" s="5">
        <v>32960</v>
      </c>
      <c r="S45" s="23">
        <f t="shared" si="3"/>
        <v>0.8303948456749815</v>
      </c>
      <c r="T45" s="29">
        <f t="shared" si="4"/>
        <v>0.7174263201427887</v>
      </c>
      <c r="U45" s="24">
        <f t="shared" si="5"/>
        <v>0.8639580602883355</v>
      </c>
    </row>
    <row r="46" spans="2:21" ht="12.75">
      <c r="B46" s="20"/>
      <c r="C46" s="6"/>
      <c r="D46" s="17" t="s">
        <v>21</v>
      </c>
      <c r="E46" s="6">
        <v>52826</v>
      </c>
      <c r="F46" s="17">
        <v>18196</v>
      </c>
      <c r="G46" s="6">
        <v>10966</v>
      </c>
      <c r="H46" s="25">
        <f t="shared" si="0"/>
        <v>0.344451595805096</v>
      </c>
      <c r="I46" s="30">
        <f t="shared" si="1"/>
        <v>0.2075871729830008</v>
      </c>
      <c r="J46" s="30">
        <f t="shared" si="2"/>
        <v>0.6026599252582985</v>
      </c>
      <c r="M46" s="5"/>
      <c r="N46" s="6"/>
      <c r="O46" s="17" t="s">
        <v>21</v>
      </c>
      <c r="P46" s="6">
        <v>29467</v>
      </c>
      <c r="Q46" s="17">
        <v>17611</v>
      </c>
      <c r="R46" s="6">
        <v>10966</v>
      </c>
      <c r="S46" s="25">
        <f t="shared" si="3"/>
        <v>0.5976516102759019</v>
      </c>
      <c r="T46" s="30">
        <f t="shared" si="4"/>
        <v>0.37214511148063933</v>
      </c>
      <c r="U46" s="26">
        <f t="shared" si="5"/>
        <v>0.6226790074385328</v>
      </c>
    </row>
    <row r="47" spans="2:21" ht="12.75">
      <c r="B47" s="20"/>
      <c r="C47" s="4" t="s">
        <v>14</v>
      </c>
      <c r="D47" s="15" t="s">
        <v>17</v>
      </c>
      <c r="E47" s="4">
        <v>102036</v>
      </c>
      <c r="F47" s="15">
        <v>82817</v>
      </c>
      <c r="G47" s="4">
        <v>69199</v>
      </c>
      <c r="H47" s="21">
        <f t="shared" si="0"/>
        <v>0.811644909639735</v>
      </c>
      <c r="I47" s="28">
        <f t="shared" si="1"/>
        <v>0.6781822102003214</v>
      </c>
      <c r="J47" s="28">
        <f t="shared" si="2"/>
        <v>0.8355651617421543</v>
      </c>
      <c r="M47" s="5"/>
      <c r="N47" s="4" t="s">
        <v>14</v>
      </c>
      <c r="O47" s="15" t="s">
        <v>17</v>
      </c>
      <c r="P47" s="4">
        <v>98250</v>
      </c>
      <c r="Q47" s="15">
        <v>81541</v>
      </c>
      <c r="R47" s="4">
        <v>69199</v>
      </c>
      <c r="S47" s="21">
        <f t="shared" si="3"/>
        <v>0.8299338422391858</v>
      </c>
      <c r="T47" s="28">
        <f t="shared" si="4"/>
        <v>0.7043155216284988</v>
      </c>
      <c r="U47" s="22">
        <f t="shared" si="5"/>
        <v>0.8486405611900761</v>
      </c>
    </row>
    <row r="48" spans="2:21" ht="12.75">
      <c r="B48" s="20"/>
      <c r="C48" s="5"/>
      <c r="D48" s="16" t="s">
        <v>19</v>
      </c>
      <c r="E48" s="5">
        <v>159647</v>
      </c>
      <c r="F48" s="16">
        <v>145806</v>
      </c>
      <c r="G48" s="5">
        <v>132101</v>
      </c>
      <c r="H48" s="23">
        <f t="shared" si="0"/>
        <v>0.9133024735823411</v>
      </c>
      <c r="I48" s="29">
        <f t="shared" si="1"/>
        <v>0.8274568266237387</v>
      </c>
      <c r="J48" s="29">
        <f t="shared" si="2"/>
        <v>0.9060052398392384</v>
      </c>
      <c r="M48" s="5"/>
      <c r="N48" s="5"/>
      <c r="O48" s="16" t="s">
        <v>19</v>
      </c>
      <c r="P48" s="5">
        <v>155496</v>
      </c>
      <c r="Q48" s="16">
        <v>144567</v>
      </c>
      <c r="R48" s="5">
        <v>132101</v>
      </c>
      <c r="S48" s="23">
        <f t="shared" si="3"/>
        <v>0.9297152338323815</v>
      </c>
      <c r="T48" s="29">
        <f t="shared" si="4"/>
        <v>0.8495459690281422</v>
      </c>
      <c r="U48" s="24">
        <f t="shared" si="5"/>
        <v>0.9137700858425505</v>
      </c>
    </row>
    <row r="49" spans="2:21" ht="12.75">
      <c r="B49" s="20"/>
      <c r="C49" s="6"/>
      <c r="D49" s="17" t="s">
        <v>21</v>
      </c>
      <c r="E49" s="6">
        <v>34394</v>
      </c>
      <c r="F49" s="17">
        <v>26897</v>
      </c>
      <c r="G49" s="6">
        <v>20716</v>
      </c>
      <c r="H49" s="25">
        <f t="shared" si="0"/>
        <v>0.7820259347560621</v>
      </c>
      <c r="I49" s="30">
        <f t="shared" si="1"/>
        <v>0.6023143571553178</v>
      </c>
      <c r="J49" s="30">
        <f t="shared" si="2"/>
        <v>0.7701974197865933</v>
      </c>
      <c r="M49" s="5"/>
      <c r="N49" s="6"/>
      <c r="O49" s="17" t="s">
        <v>21</v>
      </c>
      <c r="P49" s="6">
        <v>32422</v>
      </c>
      <c r="Q49" s="17">
        <v>26281</v>
      </c>
      <c r="R49" s="6">
        <v>20716</v>
      </c>
      <c r="S49" s="25">
        <f t="shared" si="3"/>
        <v>0.8105915736228487</v>
      </c>
      <c r="T49" s="30">
        <f t="shared" si="4"/>
        <v>0.638948861883906</v>
      </c>
      <c r="U49" s="26">
        <f t="shared" si="5"/>
        <v>0.7882500665880294</v>
      </c>
    </row>
    <row r="50" spans="2:21" ht="12.75">
      <c r="B50" s="20"/>
      <c r="C50" s="5" t="s">
        <v>15</v>
      </c>
      <c r="D50" s="16" t="s">
        <v>17</v>
      </c>
      <c r="E50" s="5">
        <v>16338</v>
      </c>
      <c r="F50" s="16">
        <v>14266</v>
      </c>
      <c r="G50" s="5">
        <v>12321</v>
      </c>
      <c r="H50" s="23">
        <f t="shared" si="0"/>
        <v>0.8731790916880892</v>
      </c>
      <c r="I50" s="29">
        <f t="shared" si="1"/>
        <v>0.7541314726404701</v>
      </c>
      <c r="J50" s="29">
        <f t="shared" si="2"/>
        <v>0.8636618533576336</v>
      </c>
      <c r="M50" s="5"/>
      <c r="N50" s="5" t="s">
        <v>15</v>
      </c>
      <c r="O50" s="16" t="s">
        <v>17</v>
      </c>
      <c r="P50" s="5">
        <v>15842</v>
      </c>
      <c r="Q50" s="16">
        <v>14121</v>
      </c>
      <c r="R50" s="5">
        <v>12321</v>
      </c>
      <c r="S50" s="23">
        <f t="shared" si="3"/>
        <v>0.8913647266759248</v>
      </c>
      <c r="T50" s="29">
        <f t="shared" si="4"/>
        <v>0.7777427092538821</v>
      </c>
      <c r="U50" s="24">
        <f t="shared" si="5"/>
        <v>0.8725302740599108</v>
      </c>
    </row>
    <row r="51" spans="2:21" ht="12.75">
      <c r="B51" s="20"/>
      <c r="C51" s="5"/>
      <c r="D51" s="16" t="s">
        <v>19</v>
      </c>
      <c r="E51" s="5">
        <v>20691</v>
      </c>
      <c r="F51" s="16">
        <v>19036</v>
      </c>
      <c r="G51" s="5">
        <v>17467</v>
      </c>
      <c r="H51" s="23">
        <f t="shared" si="0"/>
        <v>0.9200135324537239</v>
      </c>
      <c r="I51" s="29">
        <f t="shared" si="1"/>
        <v>0.8441834614083418</v>
      </c>
      <c r="J51" s="29">
        <f t="shared" si="2"/>
        <v>0.9175772221054843</v>
      </c>
      <c r="M51" s="5"/>
      <c r="N51" s="5"/>
      <c r="O51" s="16" t="s">
        <v>19</v>
      </c>
      <c r="P51" s="5">
        <v>20047</v>
      </c>
      <c r="Q51" s="16">
        <v>18907</v>
      </c>
      <c r="R51" s="5">
        <v>17467</v>
      </c>
      <c r="S51" s="23">
        <f t="shared" si="3"/>
        <v>0.9431336359555046</v>
      </c>
      <c r="T51" s="29">
        <f t="shared" si="4"/>
        <v>0.8713024392677209</v>
      </c>
      <c r="U51" s="24">
        <f t="shared" si="5"/>
        <v>0.9238377320569101</v>
      </c>
    </row>
    <row r="52" spans="2:21" ht="12.75">
      <c r="B52" s="18"/>
      <c r="C52" s="6"/>
      <c r="D52" s="17" t="s">
        <v>21</v>
      </c>
      <c r="E52" s="6">
        <v>2382</v>
      </c>
      <c r="F52" s="17">
        <v>1983</v>
      </c>
      <c r="G52" s="6">
        <v>1496</v>
      </c>
      <c r="H52" s="25">
        <f t="shared" si="0"/>
        <v>0.8324937027707808</v>
      </c>
      <c r="I52" s="30">
        <f t="shared" si="1"/>
        <v>0.6280436607892528</v>
      </c>
      <c r="J52" s="30">
        <f t="shared" si="2"/>
        <v>0.7544125063035805</v>
      </c>
      <c r="M52" s="6"/>
      <c r="N52" s="6"/>
      <c r="O52" s="17" t="s">
        <v>21</v>
      </c>
      <c r="P52" s="6">
        <v>2256</v>
      </c>
      <c r="Q52" s="17">
        <v>1965</v>
      </c>
      <c r="R52" s="6">
        <v>1496</v>
      </c>
      <c r="S52" s="25">
        <f t="shared" si="3"/>
        <v>0.8710106382978723</v>
      </c>
      <c r="T52" s="30">
        <f t="shared" si="4"/>
        <v>0.6631205673758865</v>
      </c>
      <c r="U52" s="26">
        <f t="shared" si="5"/>
        <v>0.761323155216285</v>
      </c>
    </row>
    <row r="53" spans="2:21" ht="12.75">
      <c r="B53" s="20" t="s">
        <v>12</v>
      </c>
      <c r="C53" s="4" t="s">
        <v>13</v>
      </c>
      <c r="D53" s="15" t="s">
        <v>17</v>
      </c>
      <c r="E53" s="4">
        <v>27431</v>
      </c>
      <c r="F53" s="15">
        <v>20396</v>
      </c>
      <c r="G53" s="4">
        <v>16806</v>
      </c>
      <c r="H53" s="21">
        <f t="shared" si="0"/>
        <v>0.7435383325434727</v>
      </c>
      <c r="I53" s="28">
        <f t="shared" si="1"/>
        <v>0.6126645036637381</v>
      </c>
      <c r="J53" s="28">
        <f t="shared" si="2"/>
        <v>0.8239850951166895</v>
      </c>
      <c r="M53" s="5" t="s">
        <v>12</v>
      </c>
      <c r="N53" s="4" t="s">
        <v>13</v>
      </c>
      <c r="O53" s="15" t="s">
        <v>17</v>
      </c>
      <c r="P53" s="4">
        <v>25837</v>
      </c>
      <c r="Q53" s="15">
        <v>20032</v>
      </c>
      <c r="R53" s="4">
        <v>16806</v>
      </c>
      <c r="S53" s="21">
        <f t="shared" si="3"/>
        <v>0.775322212331153</v>
      </c>
      <c r="T53" s="28">
        <f t="shared" si="4"/>
        <v>0.6504625149978712</v>
      </c>
      <c r="U53" s="22">
        <f t="shared" si="5"/>
        <v>0.8389576677316294</v>
      </c>
    </row>
    <row r="54" spans="2:21" ht="12.75">
      <c r="B54" s="20"/>
      <c r="C54" s="5"/>
      <c r="D54" s="16" t="s">
        <v>19</v>
      </c>
      <c r="E54" s="5">
        <v>166072</v>
      </c>
      <c r="F54" s="16">
        <v>103092</v>
      </c>
      <c r="G54" s="5">
        <v>73773</v>
      </c>
      <c r="H54" s="23">
        <f t="shared" si="0"/>
        <v>0.6207668962859483</v>
      </c>
      <c r="I54" s="29">
        <f t="shared" si="1"/>
        <v>0.44422298761982754</v>
      </c>
      <c r="J54" s="29">
        <f t="shared" si="2"/>
        <v>0.7156035385868933</v>
      </c>
      <c r="M54" s="5"/>
      <c r="N54" s="5"/>
      <c r="O54" s="16" t="s">
        <v>19</v>
      </c>
      <c r="P54" s="5">
        <v>130096</v>
      </c>
      <c r="Q54" s="16">
        <v>100677</v>
      </c>
      <c r="R54" s="5">
        <v>73773</v>
      </c>
      <c r="S54" s="23">
        <f t="shared" si="3"/>
        <v>0.7738669905300701</v>
      </c>
      <c r="T54" s="29">
        <f t="shared" si="4"/>
        <v>0.5670658590579265</v>
      </c>
      <c r="U54" s="24">
        <f t="shared" si="5"/>
        <v>0.732769152835305</v>
      </c>
    </row>
    <row r="55" spans="2:21" ht="12.75">
      <c r="B55" s="20"/>
      <c r="C55" s="6"/>
      <c r="D55" s="17" t="s">
        <v>21</v>
      </c>
      <c r="E55" s="6">
        <v>178304</v>
      </c>
      <c r="F55" s="17">
        <v>102726</v>
      </c>
      <c r="G55" s="6">
        <v>59236</v>
      </c>
      <c r="H55" s="25">
        <f t="shared" si="0"/>
        <v>0.5761284099066762</v>
      </c>
      <c r="I55" s="30">
        <f t="shared" si="1"/>
        <v>0.3322191313711414</v>
      </c>
      <c r="J55" s="30">
        <f t="shared" si="2"/>
        <v>0.5766407725405448</v>
      </c>
      <c r="M55" s="5"/>
      <c r="N55" s="6"/>
      <c r="O55" s="17" t="s">
        <v>21</v>
      </c>
      <c r="P55" s="6">
        <v>136983</v>
      </c>
      <c r="Q55" s="17">
        <v>99215</v>
      </c>
      <c r="R55" s="6">
        <v>59236</v>
      </c>
      <c r="S55" s="25">
        <f t="shared" si="3"/>
        <v>0.7242869553156231</v>
      </c>
      <c r="T55" s="30">
        <f t="shared" si="4"/>
        <v>0.4324332216406415</v>
      </c>
      <c r="U55" s="26">
        <f t="shared" si="5"/>
        <v>0.5970468175175124</v>
      </c>
    </row>
    <row r="56" spans="2:21" ht="12.75">
      <c r="B56" s="20"/>
      <c r="C56" s="4" t="s">
        <v>70</v>
      </c>
      <c r="D56" s="15" t="s">
        <v>17</v>
      </c>
      <c r="E56" s="4">
        <v>23279</v>
      </c>
      <c r="F56" s="15">
        <v>18399</v>
      </c>
      <c r="G56" s="4">
        <v>15672</v>
      </c>
      <c r="H56" s="21">
        <f aca="true" t="shared" si="6" ref="H56:H64">F56/E56</f>
        <v>0.7903690021049015</v>
      </c>
      <c r="I56" s="28">
        <f aca="true" t="shared" si="7" ref="I56:I64">G56/E56</f>
        <v>0.6732247948795052</v>
      </c>
      <c r="J56" s="28">
        <f aca="true" t="shared" si="8" ref="J56:J64">G56/F56</f>
        <v>0.8517854231208218</v>
      </c>
      <c r="M56" s="5"/>
      <c r="N56" s="4" t="s">
        <v>70</v>
      </c>
      <c r="O56" s="15" t="s">
        <v>17</v>
      </c>
      <c r="P56" s="4">
        <v>22275</v>
      </c>
      <c r="Q56" s="15">
        <v>18138</v>
      </c>
      <c r="R56" s="4">
        <v>15672</v>
      </c>
      <c r="S56" s="21">
        <f aca="true" t="shared" si="9" ref="S56:S64">Q56/P56</f>
        <v>0.8142760942760943</v>
      </c>
      <c r="T56" s="28">
        <f aca="true" t="shared" si="10" ref="T56:T64">R56/P56</f>
        <v>0.7035690235690236</v>
      </c>
      <c r="U56" s="22">
        <f aca="true" t="shared" si="11" ref="U56:U64">R56/Q56</f>
        <v>0.8640423420443268</v>
      </c>
    </row>
    <row r="57" spans="2:21" ht="12.75">
      <c r="B57" s="20"/>
      <c r="C57" s="5"/>
      <c r="D57" s="16" t="s">
        <v>19</v>
      </c>
      <c r="E57" s="5">
        <v>76783</v>
      </c>
      <c r="F57" s="16">
        <v>51830</v>
      </c>
      <c r="G57" s="5">
        <v>45805</v>
      </c>
      <c r="H57" s="23">
        <f t="shared" si="6"/>
        <v>0.6750192099813761</v>
      </c>
      <c r="I57" s="29">
        <f t="shared" si="7"/>
        <v>0.5965513199536355</v>
      </c>
      <c r="J57" s="29">
        <f t="shared" si="8"/>
        <v>0.8837545822882501</v>
      </c>
      <c r="M57" s="5"/>
      <c r="N57" s="5"/>
      <c r="O57" s="16" t="s">
        <v>19</v>
      </c>
      <c r="P57" s="5">
        <v>61530</v>
      </c>
      <c r="Q57" s="16">
        <v>51340</v>
      </c>
      <c r="R57" s="5">
        <v>45805</v>
      </c>
      <c r="S57" s="23">
        <f t="shared" si="9"/>
        <v>0.8343897285876808</v>
      </c>
      <c r="T57" s="29">
        <f t="shared" si="10"/>
        <v>0.7444336096213229</v>
      </c>
      <c r="U57" s="24">
        <f t="shared" si="11"/>
        <v>0.8921893260615504</v>
      </c>
    </row>
    <row r="58" spans="2:21" ht="12.75">
      <c r="B58" s="20"/>
      <c r="C58" s="6"/>
      <c r="D58" s="17" t="s">
        <v>21</v>
      </c>
      <c r="E58" s="6">
        <v>63439</v>
      </c>
      <c r="F58" s="17">
        <v>25507</v>
      </c>
      <c r="G58" s="6">
        <v>18418</v>
      </c>
      <c r="H58" s="25">
        <f t="shared" si="6"/>
        <v>0.40207128107315687</v>
      </c>
      <c r="I58" s="30">
        <f t="shared" si="7"/>
        <v>0.2903261400715648</v>
      </c>
      <c r="J58" s="30">
        <f t="shared" si="8"/>
        <v>0.7220762927823735</v>
      </c>
      <c r="M58" s="5"/>
      <c r="N58" s="6"/>
      <c r="O58" s="17" t="s">
        <v>21</v>
      </c>
      <c r="P58" s="6">
        <v>39908</v>
      </c>
      <c r="Q58" s="17">
        <v>25015</v>
      </c>
      <c r="R58" s="6">
        <v>18418</v>
      </c>
      <c r="S58" s="25">
        <f t="shared" si="9"/>
        <v>0.6268166783602285</v>
      </c>
      <c r="T58" s="30">
        <f t="shared" si="10"/>
        <v>0.4615114763957101</v>
      </c>
      <c r="U58" s="26">
        <f t="shared" si="11"/>
        <v>0.7362782330601639</v>
      </c>
    </row>
    <row r="59" spans="2:21" ht="12.75">
      <c r="B59" s="20"/>
      <c r="C59" s="4" t="s">
        <v>14</v>
      </c>
      <c r="D59" s="15" t="s">
        <v>17</v>
      </c>
      <c r="E59" s="4">
        <v>109706</v>
      </c>
      <c r="F59" s="15">
        <v>89805</v>
      </c>
      <c r="G59" s="4">
        <v>76985</v>
      </c>
      <c r="H59" s="21">
        <f t="shared" si="6"/>
        <v>0.8185969773758955</v>
      </c>
      <c r="I59" s="28">
        <f t="shared" si="7"/>
        <v>0.7017391938453685</v>
      </c>
      <c r="J59" s="28">
        <f t="shared" si="8"/>
        <v>0.8572462557764045</v>
      </c>
      <c r="M59" s="5"/>
      <c r="N59" s="4" t="s">
        <v>14</v>
      </c>
      <c r="O59" s="15" t="s">
        <v>17</v>
      </c>
      <c r="P59" s="4">
        <v>105096</v>
      </c>
      <c r="Q59" s="15">
        <v>88494</v>
      </c>
      <c r="R59" s="4">
        <v>76985</v>
      </c>
      <c r="S59" s="21">
        <f t="shared" si="9"/>
        <v>0.8420301438684631</v>
      </c>
      <c r="T59" s="28">
        <f t="shared" si="10"/>
        <v>0.7325207429397884</v>
      </c>
      <c r="U59" s="22">
        <f t="shared" si="11"/>
        <v>0.8699459850385337</v>
      </c>
    </row>
    <row r="60" spans="2:21" ht="12.75">
      <c r="B60" s="20"/>
      <c r="C60" s="5"/>
      <c r="D60" s="16" t="s">
        <v>19</v>
      </c>
      <c r="E60" s="5">
        <v>190832</v>
      </c>
      <c r="F60" s="16">
        <v>176224</v>
      </c>
      <c r="G60" s="5">
        <v>160753</v>
      </c>
      <c r="H60" s="23">
        <f t="shared" si="6"/>
        <v>0.9234509935440597</v>
      </c>
      <c r="I60" s="29">
        <f t="shared" si="7"/>
        <v>0.842379684748889</v>
      </c>
      <c r="J60" s="29">
        <f t="shared" si="8"/>
        <v>0.9122083257672053</v>
      </c>
      <c r="M60" s="5"/>
      <c r="N60" s="5"/>
      <c r="O60" s="16" t="s">
        <v>19</v>
      </c>
      <c r="P60" s="5">
        <v>186642</v>
      </c>
      <c r="Q60" s="16">
        <v>174904</v>
      </c>
      <c r="R60" s="5">
        <v>160753</v>
      </c>
      <c r="S60" s="23">
        <f t="shared" si="9"/>
        <v>0.9371095466186603</v>
      </c>
      <c r="T60" s="29">
        <f t="shared" si="10"/>
        <v>0.861290599114883</v>
      </c>
      <c r="U60" s="24">
        <f t="shared" si="11"/>
        <v>0.9190927594566162</v>
      </c>
    </row>
    <row r="61" spans="2:21" ht="12.75">
      <c r="B61" s="20"/>
      <c r="C61" s="6"/>
      <c r="D61" s="17" t="s">
        <v>21</v>
      </c>
      <c r="E61" s="6">
        <v>47841</v>
      </c>
      <c r="F61" s="17">
        <v>39084</v>
      </c>
      <c r="G61" s="6">
        <v>31821</v>
      </c>
      <c r="H61" s="25">
        <f t="shared" si="6"/>
        <v>0.8169561673041952</v>
      </c>
      <c r="I61" s="30">
        <f t="shared" si="7"/>
        <v>0.665140778829874</v>
      </c>
      <c r="J61" s="30">
        <f t="shared" si="8"/>
        <v>0.8141694811175929</v>
      </c>
      <c r="M61" s="5"/>
      <c r="N61" s="6"/>
      <c r="O61" s="17" t="s">
        <v>21</v>
      </c>
      <c r="P61" s="6">
        <v>45412</v>
      </c>
      <c r="Q61" s="17">
        <v>38471</v>
      </c>
      <c r="R61" s="6">
        <v>31821</v>
      </c>
      <c r="S61" s="25">
        <f t="shared" si="9"/>
        <v>0.8471549370210517</v>
      </c>
      <c r="T61" s="30">
        <f t="shared" si="10"/>
        <v>0.7007178719281247</v>
      </c>
      <c r="U61" s="26">
        <f t="shared" si="11"/>
        <v>0.827142522939357</v>
      </c>
    </row>
    <row r="62" spans="2:21" ht="12.75">
      <c r="B62" s="20"/>
      <c r="C62" s="4" t="s">
        <v>15</v>
      </c>
      <c r="D62" s="15" t="s">
        <v>17</v>
      </c>
      <c r="E62" s="4">
        <v>16417</v>
      </c>
      <c r="F62" s="15">
        <v>14385</v>
      </c>
      <c r="G62" s="4">
        <v>12676</v>
      </c>
      <c r="H62" s="21">
        <f t="shared" si="6"/>
        <v>0.876225863434245</v>
      </c>
      <c r="I62" s="28">
        <f t="shared" si="7"/>
        <v>0.7721264542851922</v>
      </c>
      <c r="J62" s="28">
        <f t="shared" si="8"/>
        <v>0.881195689954814</v>
      </c>
      <c r="M62" s="5"/>
      <c r="N62" s="4" t="s">
        <v>15</v>
      </c>
      <c r="O62" s="15" t="s">
        <v>17</v>
      </c>
      <c r="P62" s="4">
        <v>15942</v>
      </c>
      <c r="Q62" s="15">
        <v>14273</v>
      </c>
      <c r="R62" s="4">
        <v>12676</v>
      </c>
      <c r="S62" s="21">
        <f t="shared" si="9"/>
        <v>0.8953079914690754</v>
      </c>
      <c r="T62" s="28">
        <f t="shared" si="10"/>
        <v>0.7951323547860996</v>
      </c>
      <c r="U62" s="22">
        <f t="shared" si="11"/>
        <v>0.8881104182722623</v>
      </c>
    </row>
    <row r="63" spans="2:21" ht="12.75">
      <c r="B63" s="20"/>
      <c r="C63" s="5"/>
      <c r="D63" s="16" t="s">
        <v>19</v>
      </c>
      <c r="E63" s="5">
        <v>24198</v>
      </c>
      <c r="F63" s="16">
        <v>22628</v>
      </c>
      <c r="G63" s="5">
        <v>20962</v>
      </c>
      <c r="H63" s="23">
        <f t="shared" si="6"/>
        <v>0.9351186048433755</v>
      </c>
      <c r="I63" s="29">
        <f t="shared" si="7"/>
        <v>0.8662699396644351</v>
      </c>
      <c r="J63" s="29">
        <f t="shared" si="8"/>
        <v>0.9263744033940251</v>
      </c>
      <c r="M63" s="5"/>
      <c r="N63" s="5"/>
      <c r="O63" s="16" t="s">
        <v>19</v>
      </c>
      <c r="P63" s="5">
        <v>23776</v>
      </c>
      <c r="Q63" s="16">
        <v>22490</v>
      </c>
      <c r="R63" s="5">
        <v>20962</v>
      </c>
      <c r="S63" s="23">
        <f t="shared" si="9"/>
        <v>0.9459118438761777</v>
      </c>
      <c r="T63" s="29">
        <f t="shared" si="10"/>
        <v>0.8816453566621804</v>
      </c>
      <c r="U63" s="24">
        <f t="shared" si="11"/>
        <v>0.9320586927523343</v>
      </c>
    </row>
    <row r="64" spans="2:21" ht="12.75">
      <c r="B64" s="18"/>
      <c r="C64" s="6"/>
      <c r="D64" s="17" t="s">
        <v>21</v>
      </c>
      <c r="E64" s="6">
        <v>2397</v>
      </c>
      <c r="F64" s="17">
        <v>2076</v>
      </c>
      <c r="G64" s="6">
        <v>1610</v>
      </c>
      <c r="H64" s="25">
        <f t="shared" si="6"/>
        <v>0.8660826032540676</v>
      </c>
      <c r="I64" s="30">
        <f t="shared" si="7"/>
        <v>0.6716729244889446</v>
      </c>
      <c r="J64" s="30">
        <f t="shared" si="8"/>
        <v>0.7755298651252408</v>
      </c>
      <c r="M64" s="6"/>
      <c r="N64" s="6"/>
      <c r="O64" s="17" t="s">
        <v>21</v>
      </c>
      <c r="P64" s="6">
        <v>2277</v>
      </c>
      <c r="Q64" s="17">
        <v>2038</v>
      </c>
      <c r="R64" s="6">
        <v>1610</v>
      </c>
      <c r="S64" s="25">
        <f t="shared" si="9"/>
        <v>0.8950373298199386</v>
      </c>
      <c r="T64" s="30">
        <f t="shared" si="10"/>
        <v>0.7070707070707071</v>
      </c>
      <c r="U64" s="26">
        <f t="shared" si="11"/>
        <v>0.7899901864573111</v>
      </c>
    </row>
    <row r="65" spans="5:16" ht="12.75">
      <c r="E65" s="2">
        <f>SUM(E5:E64)</f>
        <v>3160493</v>
      </c>
      <c r="G65">
        <f>SUM(G58,G61,G64)</f>
        <v>51849</v>
      </c>
      <c r="P65" s="2">
        <f>SUM(P5:P64)</f>
        <v>2739912</v>
      </c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68" r:id="rId2"/>
  <headerFooter alignWithMargins="0">
    <oddHeader>&amp;LSectionB_Results!B.7 Age &amp; Level</oddHeader>
    <oddFooter>&amp;R&amp;P</oddFooter>
  </headerFooter>
  <colBreaks count="1" manualBreakCount="1">
    <brk id="11" max="8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3"/>
  <sheetViews>
    <sheetView zoomScale="70" zoomScaleNormal="70" zoomScaleSheetLayoutView="40" workbookViewId="0" topLeftCell="A1">
      <selection activeCell="B2" sqref="B2"/>
    </sheetView>
  </sheetViews>
  <sheetFormatPr defaultColWidth="9.140625" defaultRowHeight="12.75"/>
  <cols>
    <col min="3" max="3" width="10.00390625" style="0" customWidth="1"/>
    <col min="4" max="4" width="10.00390625" style="0" bestFit="1" customWidth="1"/>
    <col min="5" max="5" width="11.140625" style="0" customWidth="1"/>
    <col min="6" max="6" width="9.8515625" style="0" bestFit="1" customWidth="1"/>
    <col min="7" max="7" width="18.7109375" style="0" customWidth="1"/>
    <col min="8" max="8" width="16.7109375" style="0" customWidth="1"/>
    <col min="9" max="9" width="19.57421875" style="0" customWidth="1"/>
    <col min="10" max="10" width="6.140625" style="0" customWidth="1"/>
    <col min="11" max="11" width="5.421875" style="0" customWidth="1"/>
    <col min="13" max="13" width="10.140625" style="0" customWidth="1"/>
    <col min="14" max="14" width="10.00390625" style="0" bestFit="1" customWidth="1"/>
    <col min="15" max="15" width="9.421875" style="0" bestFit="1" customWidth="1"/>
    <col min="16" max="16" width="10.00390625" style="0" bestFit="1" customWidth="1"/>
    <col min="17" max="17" width="9.421875" style="0" bestFit="1" customWidth="1"/>
    <col min="18" max="18" width="10.00390625" style="0" bestFit="1" customWidth="1"/>
    <col min="19" max="19" width="9.421875" style="0" bestFit="1" customWidth="1"/>
    <col min="20" max="20" width="4.7109375" style="16" customWidth="1"/>
    <col min="21" max="21" width="5.00390625" style="16" customWidth="1"/>
    <col min="23" max="23" width="10.7109375" style="0" customWidth="1"/>
    <col min="24" max="24" width="10.00390625" style="0" bestFit="1" customWidth="1"/>
    <col min="25" max="25" width="10.7109375" style="0" customWidth="1"/>
    <col min="26" max="26" width="9.421875" style="0" bestFit="1" customWidth="1"/>
    <col min="27" max="27" width="18.28125" style="0" customWidth="1"/>
    <col min="28" max="28" width="17.421875" style="0" customWidth="1"/>
    <col min="29" max="29" width="20.140625" style="0" customWidth="1"/>
    <col min="30" max="30" width="6.28125" style="0" customWidth="1"/>
    <col min="31" max="31" width="6.7109375" style="0" customWidth="1"/>
    <col min="33" max="33" width="9.7109375" style="0" customWidth="1"/>
  </cols>
  <sheetData>
    <row r="1" spans="2:22" ht="12.75">
      <c r="B1" s="67"/>
      <c r="C1" s="49"/>
      <c r="D1" s="49"/>
      <c r="V1" s="67"/>
    </row>
    <row r="2" spans="2:32" ht="12.75">
      <c r="B2" t="s">
        <v>28</v>
      </c>
      <c r="L2" t="s">
        <v>28</v>
      </c>
      <c r="M2" s="16"/>
      <c r="V2" t="s">
        <v>29</v>
      </c>
      <c r="AF2" t="s">
        <v>29</v>
      </c>
    </row>
    <row r="3" spans="2:41" ht="12.75">
      <c r="B3" s="67" t="s">
        <v>66</v>
      </c>
      <c r="G3" s="1" t="s">
        <v>51</v>
      </c>
      <c r="H3" s="2" t="s">
        <v>52</v>
      </c>
      <c r="I3" s="3" t="s">
        <v>27</v>
      </c>
      <c r="J3" s="16"/>
      <c r="L3" s="67" t="s">
        <v>68</v>
      </c>
      <c r="V3" s="67" t="s">
        <v>67</v>
      </c>
      <c r="AA3" s="1" t="s">
        <v>51</v>
      </c>
      <c r="AB3" s="2" t="s">
        <v>52</v>
      </c>
      <c r="AC3" s="3" t="s">
        <v>27</v>
      </c>
      <c r="AD3" s="16"/>
      <c r="AF3" s="67" t="s">
        <v>69</v>
      </c>
      <c r="AN3" s="16"/>
      <c r="AO3" s="16"/>
    </row>
    <row r="4" spans="2:41" ht="12.75">
      <c r="B4" s="2" t="s">
        <v>24</v>
      </c>
      <c r="C4" s="2" t="s">
        <v>37</v>
      </c>
      <c r="D4" s="1" t="s">
        <v>53</v>
      </c>
      <c r="E4" s="2" t="s">
        <v>25</v>
      </c>
      <c r="F4" s="2" t="s">
        <v>26</v>
      </c>
      <c r="G4" s="50" t="str">
        <f>"%1"</f>
        <v>%1</v>
      </c>
      <c r="H4" s="51" t="str">
        <f>"%2"</f>
        <v>%2</v>
      </c>
      <c r="I4" s="52">
        <v>0.03</v>
      </c>
      <c r="J4" s="33"/>
      <c r="L4" s="2" t="s">
        <v>24</v>
      </c>
      <c r="M4" s="2" t="s">
        <v>37</v>
      </c>
      <c r="N4" s="11" t="s">
        <v>53</v>
      </c>
      <c r="O4" s="3"/>
      <c r="P4" s="11" t="s">
        <v>25</v>
      </c>
      <c r="Q4" s="11"/>
      <c r="R4" s="1" t="s">
        <v>26</v>
      </c>
      <c r="S4" s="37"/>
      <c r="V4" s="2" t="s">
        <v>24</v>
      </c>
      <c r="W4" s="2" t="s">
        <v>37</v>
      </c>
      <c r="X4" s="1" t="s">
        <v>53</v>
      </c>
      <c r="Y4" s="2" t="s">
        <v>25</v>
      </c>
      <c r="Z4" s="2" t="s">
        <v>26</v>
      </c>
      <c r="AA4" s="50" t="str">
        <f>"%1"</f>
        <v>%1</v>
      </c>
      <c r="AB4" s="51" t="str">
        <f>"%2"</f>
        <v>%2</v>
      </c>
      <c r="AC4" s="52">
        <v>0.03</v>
      </c>
      <c r="AD4" s="33"/>
      <c r="AF4" s="2" t="s">
        <v>24</v>
      </c>
      <c r="AG4" s="2" t="s">
        <v>37</v>
      </c>
      <c r="AH4" s="11" t="s">
        <v>53</v>
      </c>
      <c r="AI4" s="3"/>
      <c r="AJ4" s="11" t="s">
        <v>25</v>
      </c>
      <c r="AK4" s="11"/>
      <c r="AL4" s="1" t="s">
        <v>26</v>
      </c>
      <c r="AM4" s="37"/>
      <c r="AN4" s="16"/>
      <c r="AO4" s="16"/>
    </row>
    <row r="5" spans="2:41" ht="12.75">
      <c r="B5" s="4" t="s">
        <v>38</v>
      </c>
      <c r="C5" s="4" t="s">
        <v>35</v>
      </c>
      <c r="D5" s="15">
        <v>411187</v>
      </c>
      <c r="E5" s="4">
        <v>283175</v>
      </c>
      <c r="F5" s="9">
        <v>171961</v>
      </c>
      <c r="G5" s="53">
        <f aca="true" t="shared" si="0" ref="G5:G12">E5/D5</f>
        <v>0.6886769280157203</v>
      </c>
      <c r="H5" s="53">
        <f aca="true" t="shared" si="1" ref="H5:H12">F5/D5</f>
        <v>0.4182063148883598</v>
      </c>
      <c r="I5" s="28">
        <f aca="true" t="shared" si="2" ref="I5:I12">F5/E5</f>
        <v>0.6072605279420853</v>
      </c>
      <c r="J5" s="23"/>
      <c r="L5" s="5" t="s">
        <v>41</v>
      </c>
      <c r="M5" s="5" t="s">
        <v>35</v>
      </c>
      <c r="N5" s="16">
        <f>D7</f>
        <v>591787</v>
      </c>
      <c r="O5" s="29">
        <f>N5/N$7</f>
        <v>0.9925648250645734</v>
      </c>
      <c r="P5" s="5">
        <f>E7</f>
        <v>453260</v>
      </c>
      <c r="Q5" s="29">
        <f>P5/P$7</f>
        <v>0.9986538025121675</v>
      </c>
      <c r="R5" s="20">
        <f>F7</f>
        <v>326785</v>
      </c>
      <c r="S5" s="29">
        <f>R5/R$7</f>
        <v>0.9986126348020865</v>
      </c>
      <c r="V5" s="4" t="s">
        <v>38</v>
      </c>
      <c r="W5" s="4" t="s">
        <v>35</v>
      </c>
      <c r="X5" s="15">
        <v>348641</v>
      </c>
      <c r="Y5" s="4">
        <v>268274</v>
      </c>
      <c r="Z5" s="9">
        <v>171961</v>
      </c>
      <c r="AA5" s="53">
        <f aca="true" t="shared" si="3" ref="AA5:AA12">Y5/X5</f>
        <v>0.7694849429642526</v>
      </c>
      <c r="AB5" s="53">
        <f aca="true" t="shared" si="4" ref="AB5:AB12">Z5/X5</f>
        <v>0.49323229339062247</v>
      </c>
      <c r="AC5" s="28">
        <f aca="true" t="shared" si="5" ref="AC5:AC12">Z5/Y5</f>
        <v>0.6409901816799243</v>
      </c>
      <c r="AD5" s="23"/>
      <c r="AF5" s="5" t="s">
        <v>41</v>
      </c>
      <c r="AG5" s="5" t="s">
        <v>35</v>
      </c>
      <c r="AH5" s="16">
        <f>X7</f>
        <v>539810</v>
      </c>
      <c r="AI5" s="29">
        <f>AH5/AH$7</f>
        <v>0.9975754081334708</v>
      </c>
      <c r="AJ5" s="5">
        <f>Y7</f>
        <v>435877</v>
      </c>
      <c r="AK5" s="29">
        <f>AJ5/AJ$7</f>
        <v>0.9988061356834816</v>
      </c>
      <c r="AL5" s="20">
        <f>Z7</f>
        <v>326785</v>
      </c>
      <c r="AM5" s="29">
        <f>AL5/AL$7</f>
        <v>0.9986126348020865</v>
      </c>
      <c r="AN5" s="16"/>
      <c r="AO5" s="16"/>
    </row>
    <row r="6" spans="2:41" ht="12.75">
      <c r="B6" s="2" t="s">
        <v>40</v>
      </c>
      <c r="C6" s="2" t="s">
        <v>35</v>
      </c>
      <c r="D6" s="11">
        <v>451898</v>
      </c>
      <c r="E6" s="2">
        <v>337303</v>
      </c>
      <c r="F6" s="1">
        <v>218700</v>
      </c>
      <c r="G6" s="35">
        <f t="shared" si="0"/>
        <v>0.7464140137818711</v>
      </c>
      <c r="H6" s="35">
        <f t="shared" si="1"/>
        <v>0.4839587694568243</v>
      </c>
      <c r="I6" s="19">
        <f t="shared" si="2"/>
        <v>0.6483784609090343</v>
      </c>
      <c r="J6" s="23"/>
      <c r="L6" s="5"/>
      <c r="M6" s="5" t="s">
        <v>36</v>
      </c>
      <c r="N6" s="16">
        <f>D8</f>
        <v>4433</v>
      </c>
      <c r="O6" s="29">
        <f>N6/N$7</f>
        <v>0.00743517493542652</v>
      </c>
      <c r="P6" s="5">
        <f>E8</f>
        <v>611</v>
      </c>
      <c r="Q6" s="29">
        <f>P6/P$7</f>
        <v>0.0013461974878324458</v>
      </c>
      <c r="R6" s="20">
        <f>F8</f>
        <v>454</v>
      </c>
      <c r="S6" s="29">
        <f>R6/R$7</f>
        <v>0.0013873651979134517</v>
      </c>
      <c r="V6" s="2" t="s">
        <v>40</v>
      </c>
      <c r="W6" s="2" t="s">
        <v>35</v>
      </c>
      <c r="X6" s="11">
        <v>402781</v>
      </c>
      <c r="Y6" s="2">
        <v>326607</v>
      </c>
      <c r="Z6" s="1">
        <v>218700</v>
      </c>
      <c r="AA6" s="35">
        <f t="shared" si="3"/>
        <v>0.8108798577887238</v>
      </c>
      <c r="AB6" s="35">
        <f t="shared" si="4"/>
        <v>0.5429749665450953</v>
      </c>
      <c r="AC6" s="19">
        <f t="shared" si="5"/>
        <v>0.6696121026187436</v>
      </c>
      <c r="AD6" s="23"/>
      <c r="AF6" s="5"/>
      <c r="AG6" s="5" t="s">
        <v>36</v>
      </c>
      <c r="AH6" s="16">
        <f>X8</f>
        <v>1312</v>
      </c>
      <c r="AI6" s="29">
        <f>AH6/AH$7</f>
        <v>0.0024245918665291746</v>
      </c>
      <c r="AJ6" s="5">
        <f>Y8</f>
        <v>521</v>
      </c>
      <c r="AK6" s="29">
        <f>AJ6/AJ$7</f>
        <v>0.0011938643165184076</v>
      </c>
      <c r="AL6" s="20">
        <f>Z8</f>
        <v>454</v>
      </c>
      <c r="AM6" s="29">
        <f>AL6/AL$7</f>
        <v>0.0013873651979134517</v>
      </c>
      <c r="AN6" s="61"/>
      <c r="AO6" s="16"/>
    </row>
    <row r="7" spans="2:41" ht="12.75">
      <c r="B7" s="5" t="s">
        <v>41</v>
      </c>
      <c r="C7" s="5" t="s">
        <v>35</v>
      </c>
      <c r="D7" s="16">
        <v>591787</v>
      </c>
      <c r="E7" s="5">
        <v>453260</v>
      </c>
      <c r="F7" s="20">
        <v>326785</v>
      </c>
      <c r="G7" s="43">
        <f t="shared" si="0"/>
        <v>0.7659174669264448</v>
      </c>
      <c r="H7" s="43">
        <f t="shared" si="1"/>
        <v>0.5522003693896621</v>
      </c>
      <c r="I7" s="29">
        <f t="shared" si="2"/>
        <v>0.7209658915412788</v>
      </c>
      <c r="J7" s="23"/>
      <c r="L7" s="5"/>
      <c r="M7" s="38" t="s">
        <v>39</v>
      </c>
      <c r="N7" s="57">
        <f>SUM(N5:N6)</f>
        <v>596220</v>
      </c>
      <c r="O7" s="40">
        <f>N7/N$7</f>
        <v>1</v>
      </c>
      <c r="P7" s="57">
        <f>SUM(P5:P6)</f>
        <v>453871</v>
      </c>
      <c r="Q7" s="40">
        <f>P7/P$7</f>
        <v>1</v>
      </c>
      <c r="R7" s="72">
        <f>SUM(R5:R6)</f>
        <v>327239</v>
      </c>
      <c r="S7" s="40">
        <f>R7/R$7</f>
        <v>1</v>
      </c>
      <c r="V7" s="5" t="s">
        <v>41</v>
      </c>
      <c r="W7" s="5" t="s">
        <v>35</v>
      </c>
      <c r="X7" s="16">
        <v>539810</v>
      </c>
      <c r="Y7" s="5">
        <v>435877</v>
      </c>
      <c r="Z7" s="20">
        <v>326785</v>
      </c>
      <c r="AA7" s="43">
        <f t="shared" si="3"/>
        <v>0.807463737240881</v>
      </c>
      <c r="AB7" s="43">
        <f t="shared" si="4"/>
        <v>0.605370408106556</v>
      </c>
      <c r="AC7" s="29">
        <f t="shared" si="5"/>
        <v>0.7497183838559961</v>
      </c>
      <c r="AD7" s="23"/>
      <c r="AF7" s="5"/>
      <c r="AG7" s="38" t="s">
        <v>39</v>
      </c>
      <c r="AH7" s="57">
        <f>SUM(AH5:AH6)</f>
        <v>541122</v>
      </c>
      <c r="AI7" s="40">
        <f>AH7/AH$7</f>
        <v>1</v>
      </c>
      <c r="AJ7" s="57">
        <f>SUM(AJ5:AJ6)</f>
        <v>436398</v>
      </c>
      <c r="AK7" s="40">
        <f>AJ7/AJ$7</f>
        <v>1</v>
      </c>
      <c r="AL7" s="57">
        <f>SUM(AL5:AL6)</f>
        <v>327239</v>
      </c>
      <c r="AM7" s="40">
        <f>AL7/AL$7</f>
        <v>1</v>
      </c>
      <c r="AN7" s="61"/>
      <c r="AO7" s="16"/>
    </row>
    <row r="8" spans="2:41" ht="12.75">
      <c r="B8" s="5"/>
      <c r="C8" s="5" t="s">
        <v>36</v>
      </c>
      <c r="D8" s="16">
        <v>4433</v>
      </c>
      <c r="E8" s="5">
        <v>611</v>
      </c>
      <c r="F8" s="20">
        <v>454</v>
      </c>
      <c r="G8" s="43">
        <f t="shared" si="0"/>
        <v>0.1378299120234604</v>
      </c>
      <c r="H8" s="43">
        <f t="shared" si="1"/>
        <v>0.10241371531694113</v>
      </c>
      <c r="I8" s="29">
        <f t="shared" si="2"/>
        <v>0.7430441898527005</v>
      </c>
      <c r="J8" s="23"/>
      <c r="L8" s="4" t="s">
        <v>42</v>
      </c>
      <c r="M8" s="5" t="s">
        <v>35</v>
      </c>
      <c r="N8" s="15">
        <f>D9</f>
        <v>681671</v>
      </c>
      <c r="O8" s="28">
        <f>N8/N$10</f>
        <v>0.8467952213723958</v>
      </c>
      <c r="P8" s="4">
        <f>E9</f>
        <v>552922</v>
      </c>
      <c r="Q8" s="28">
        <f>P8/P$10</f>
        <v>0.9806485253612328</v>
      </c>
      <c r="R8" s="9">
        <f>F9</f>
        <v>412641</v>
      </c>
      <c r="S8" s="28">
        <f>R8/R$10</f>
        <v>0.9753446221919673</v>
      </c>
      <c r="V8" s="5"/>
      <c r="W8" s="5" t="s">
        <v>36</v>
      </c>
      <c r="X8" s="16">
        <v>1312</v>
      </c>
      <c r="Y8" s="5">
        <v>521</v>
      </c>
      <c r="Z8" s="20">
        <v>454</v>
      </c>
      <c r="AA8" s="43">
        <f t="shared" si="3"/>
        <v>0.39710365853658536</v>
      </c>
      <c r="AB8" s="43">
        <f t="shared" si="4"/>
        <v>0.34603658536585363</v>
      </c>
      <c r="AC8" s="29">
        <f t="shared" si="5"/>
        <v>0.8714011516314779</v>
      </c>
      <c r="AD8" s="23"/>
      <c r="AF8" s="4" t="s">
        <v>42</v>
      </c>
      <c r="AG8" s="5" t="s">
        <v>35</v>
      </c>
      <c r="AH8" s="15">
        <f>X9</f>
        <v>640623</v>
      </c>
      <c r="AI8" s="28">
        <f>AH8/AH$10</f>
        <v>0.9430051432121082</v>
      </c>
      <c r="AJ8" s="4">
        <f>Y9</f>
        <v>540832</v>
      </c>
      <c r="AK8" s="28">
        <f>AJ8/AJ$10</f>
        <v>0.9807453078248255</v>
      </c>
      <c r="AL8" s="9">
        <f>Z9</f>
        <v>412641</v>
      </c>
      <c r="AM8" s="28">
        <f>AL8/AL$10</f>
        <v>0.9753446221919673</v>
      </c>
      <c r="AN8" s="61"/>
      <c r="AO8" s="16"/>
    </row>
    <row r="9" spans="2:41" ht="12.75">
      <c r="B9" s="4" t="s">
        <v>42</v>
      </c>
      <c r="C9" s="4" t="s">
        <v>35</v>
      </c>
      <c r="D9" s="15">
        <v>681671</v>
      </c>
      <c r="E9" s="4">
        <v>552922</v>
      </c>
      <c r="F9" s="9">
        <v>412641</v>
      </c>
      <c r="G9" s="53">
        <f t="shared" si="0"/>
        <v>0.8111273620265494</v>
      </c>
      <c r="H9" s="53">
        <f t="shared" si="1"/>
        <v>0.6053374721823285</v>
      </c>
      <c r="I9" s="28">
        <f t="shared" si="2"/>
        <v>0.7462915203229389</v>
      </c>
      <c r="J9" s="23"/>
      <c r="L9" s="5"/>
      <c r="M9" s="5" t="s">
        <v>36</v>
      </c>
      <c r="N9" s="16">
        <f>D10</f>
        <v>123330</v>
      </c>
      <c r="O9" s="29">
        <f>N9/N$10</f>
        <v>0.15320477862760418</v>
      </c>
      <c r="P9" s="4">
        <f>E10</f>
        <v>10911</v>
      </c>
      <c r="Q9" s="29">
        <f>P9/P$10</f>
        <v>0.019351474638767154</v>
      </c>
      <c r="R9" s="9">
        <f>F10</f>
        <v>10431</v>
      </c>
      <c r="S9" s="29">
        <f>R9/R$10</f>
        <v>0.024655377808032675</v>
      </c>
      <c r="V9" s="4" t="s">
        <v>42</v>
      </c>
      <c r="W9" s="4" t="s">
        <v>35</v>
      </c>
      <c r="X9" s="15">
        <v>640623</v>
      </c>
      <c r="Y9" s="4">
        <v>540832</v>
      </c>
      <c r="Z9" s="9">
        <v>412641</v>
      </c>
      <c r="AA9" s="53">
        <f t="shared" si="3"/>
        <v>0.8442281966148577</v>
      </c>
      <c r="AB9" s="53">
        <f t="shared" si="4"/>
        <v>0.6441245475107825</v>
      </c>
      <c r="AC9" s="28">
        <f t="shared" si="5"/>
        <v>0.7629744541743092</v>
      </c>
      <c r="AD9" s="23"/>
      <c r="AF9" s="5"/>
      <c r="AG9" s="5" t="s">
        <v>36</v>
      </c>
      <c r="AH9" s="15">
        <f>X10</f>
        <v>38719</v>
      </c>
      <c r="AI9" s="29">
        <f>AH9/AH$10</f>
        <v>0.05699485678789181</v>
      </c>
      <c r="AJ9" s="4">
        <f>Y10</f>
        <v>10618</v>
      </c>
      <c r="AK9" s="29">
        <f>AJ9/AJ$10</f>
        <v>0.01925469217517454</v>
      </c>
      <c r="AL9" s="9">
        <f>Z10</f>
        <v>10431</v>
      </c>
      <c r="AM9" s="29">
        <f>AL9/AL$10</f>
        <v>0.024655377808032675</v>
      </c>
      <c r="AN9" s="61"/>
      <c r="AO9" s="16"/>
    </row>
    <row r="10" spans="2:41" ht="12.75">
      <c r="B10" s="6"/>
      <c r="C10" s="5" t="s">
        <v>36</v>
      </c>
      <c r="D10" s="17">
        <v>123330</v>
      </c>
      <c r="E10" s="6">
        <v>10911</v>
      </c>
      <c r="F10" s="18">
        <v>10431</v>
      </c>
      <c r="G10" s="48">
        <f t="shared" si="0"/>
        <v>0.08846995864753102</v>
      </c>
      <c r="H10" s="48">
        <f t="shared" si="1"/>
        <v>0.08457796156652883</v>
      </c>
      <c r="I10" s="30">
        <f t="shared" si="2"/>
        <v>0.9560076986527358</v>
      </c>
      <c r="J10" s="23"/>
      <c r="L10" s="6"/>
      <c r="M10" s="38" t="s">
        <v>39</v>
      </c>
      <c r="N10" s="57">
        <f>SUM(N8:N9)</f>
        <v>805001</v>
      </c>
      <c r="O10" s="40">
        <f>N10/N$10</f>
        <v>1</v>
      </c>
      <c r="P10" s="57">
        <f>SUM(P8:P9)</f>
        <v>563833</v>
      </c>
      <c r="Q10" s="40">
        <f>P10/P$10</f>
        <v>1</v>
      </c>
      <c r="R10" s="72">
        <f>SUM(R8:R9)</f>
        <v>423072</v>
      </c>
      <c r="S10" s="40">
        <f>R10/R$10</f>
        <v>1</v>
      </c>
      <c r="V10" s="6"/>
      <c r="W10" s="5" t="s">
        <v>36</v>
      </c>
      <c r="X10" s="17">
        <v>38719</v>
      </c>
      <c r="Y10" s="6">
        <v>10618</v>
      </c>
      <c r="Z10" s="18">
        <v>10431</v>
      </c>
      <c r="AA10" s="48">
        <f t="shared" si="3"/>
        <v>0.2742322890570521</v>
      </c>
      <c r="AB10" s="48">
        <f t="shared" si="4"/>
        <v>0.26940261886928896</v>
      </c>
      <c r="AC10" s="30">
        <f t="shared" si="5"/>
        <v>0.9823883970615935</v>
      </c>
      <c r="AD10" s="23"/>
      <c r="AF10" s="6"/>
      <c r="AG10" s="38" t="s">
        <v>39</v>
      </c>
      <c r="AH10" s="57">
        <f>SUM(AH8:AH9)</f>
        <v>679342</v>
      </c>
      <c r="AI10" s="40">
        <f>AH10/AH$10</f>
        <v>1</v>
      </c>
      <c r="AJ10" s="57">
        <f>SUM(AJ8:AJ9)</f>
        <v>551450</v>
      </c>
      <c r="AK10" s="40">
        <f>AJ10/AJ$10</f>
        <v>1</v>
      </c>
      <c r="AL10" s="57">
        <f>SUM(AL8:AL9)</f>
        <v>423072</v>
      </c>
      <c r="AM10" s="40">
        <f>AL10/AL$10</f>
        <v>1</v>
      </c>
      <c r="AN10" s="61"/>
      <c r="AO10" s="16"/>
    </row>
    <row r="11" spans="2:41" ht="12.75">
      <c r="B11" s="5" t="s">
        <v>43</v>
      </c>
      <c r="C11" s="4" t="s">
        <v>35</v>
      </c>
      <c r="D11" s="16">
        <v>766603</v>
      </c>
      <c r="E11" s="5">
        <v>637500</v>
      </c>
      <c r="F11" s="20">
        <v>505556</v>
      </c>
      <c r="G11" s="43">
        <f t="shared" si="0"/>
        <v>0.8315907973227342</v>
      </c>
      <c r="H11" s="43">
        <f t="shared" si="1"/>
        <v>0.6594756347157524</v>
      </c>
      <c r="I11" s="29">
        <f t="shared" si="2"/>
        <v>0.7930290196078431</v>
      </c>
      <c r="J11" s="23"/>
      <c r="L11" s="5" t="s">
        <v>43</v>
      </c>
      <c r="M11" s="5" t="s">
        <v>35</v>
      </c>
      <c r="N11" s="16">
        <f>D11</f>
        <v>766603</v>
      </c>
      <c r="O11" s="29">
        <f>N11/N$13</f>
        <v>0.8200751821787855</v>
      </c>
      <c r="P11" s="5">
        <f>E11</f>
        <v>637500</v>
      </c>
      <c r="Q11" s="29">
        <f>P11/P$13</f>
        <v>0.9482952255008859</v>
      </c>
      <c r="R11" s="20">
        <f>F11</f>
        <v>505556</v>
      </c>
      <c r="S11" s="29">
        <f>R11/R$13</f>
        <v>0.9377516856329354</v>
      </c>
      <c r="V11" s="5" t="s">
        <v>43</v>
      </c>
      <c r="W11" s="4" t="s">
        <v>35</v>
      </c>
      <c r="X11" s="16">
        <v>727545</v>
      </c>
      <c r="Y11" s="5">
        <v>626733</v>
      </c>
      <c r="Z11" s="20">
        <v>505556</v>
      </c>
      <c r="AA11" s="43">
        <f t="shared" si="3"/>
        <v>0.8614353751314352</v>
      </c>
      <c r="AB11" s="43">
        <f t="shared" si="4"/>
        <v>0.6948793545416435</v>
      </c>
      <c r="AC11" s="29">
        <f t="shared" si="5"/>
        <v>0.8066529128033788</v>
      </c>
      <c r="AD11" s="23"/>
      <c r="AF11" s="5" t="s">
        <v>43</v>
      </c>
      <c r="AG11" s="5" t="s">
        <v>35</v>
      </c>
      <c r="AH11" s="16">
        <f>X11</f>
        <v>727545</v>
      </c>
      <c r="AI11" s="29">
        <f>AH11/AH$13</f>
        <v>0.9059975194014684</v>
      </c>
      <c r="AJ11" s="5">
        <f>Y11</f>
        <v>626733</v>
      </c>
      <c r="AK11" s="29">
        <f>AJ11/AJ$13</f>
        <v>0.9480770947134665</v>
      </c>
      <c r="AL11" s="20">
        <f>Z11</f>
        <v>505556</v>
      </c>
      <c r="AM11" s="29">
        <f>AL11/AL$13</f>
        <v>0.9377516856329354</v>
      </c>
      <c r="AN11" s="61"/>
      <c r="AO11" s="16"/>
    </row>
    <row r="12" spans="2:41" ht="12.75">
      <c r="B12" s="6"/>
      <c r="C12" s="6" t="s">
        <v>36</v>
      </c>
      <c r="D12" s="17">
        <v>168193</v>
      </c>
      <c r="E12" s="6">
        <v>34759</v>
      </c>
      <c r="F12" s="18">
        <v>33559</v>
      </c>
      <c r="G12" s="48">
        <f t="shared" si="0"/>
        <v>0.20666139494509284</v>
      </c>
      <c r="H12" s="48">
        <f t="shared" si="1"/>
        <v>0.19952673416848501</v>
      </c>
      <c r="I12" s="30">
        <f t="shared" si="2"/>
        <v>0.9654765672200005</v>
      </c>
      <c r="J12" s="23"/>
      <c r="L12" s="5"/>
      <c r="M12" s="5" t="s">
        <v>36</v>
      </c>
      <c r="N12" s="17">
        <f>D12</f>
        <v>168193</v>
      </c>
      <c r="O12" s="29">
        <f>N12/N$13</f>
        <v>0.17992481782121447</v>
      </c>
      <c r="P12" s="5">
        <f>E12</f>
        <v>34759</v>
      </c>
      <c r="Q12" s="30">
        <f>P12/P$13</f>
        <v>0.05170477449911418</v>
      </c>
      <c r="R12" s="20">
        <f>F12</f>
        <v>33559</v>
      </c>
      <c r="S12" s="29">
        <f>R12/R$13</f>
        <v>0.06224831436706454</v>
      </c>
      <c r="V12" s="6"/>
      <c r="W12" s="6" t="s">
        <v>36</v>
      </c>
      <c r="X12" s="17">
        <v>75487</v>
      </c>
      <c r="Y12" s="6">
        <v>34324</v>
      </c>
      <c r="Z12" s="18">
        <v>33559</v>
      </c>
      <c r="AA12" s="48">
        <f t="shared" si="3"/>
        <v>0.4547008094108919</v>
      </c>
      <c r="AB12" s="48">
        <f t="shared" si="4"/>
        <v>0.4445666141189874</v>
      </c>
      <c r="AC12" s="30">
        <f t="shared" si="5"/>
        <v>0.9777123878335858</v>
      </c>
      <c r="AD12" s="23"/>
      <c r="AF12" s="5"/>
      <c r="AG12" s="5" t="s">
        <v>36</v>
      </c>
      <c r="AH12" s="16">
        <f>X12</f>
        <v>75487</v>
      </c>
      <c r="AI12" s="29">
        <f>AH12/AH$13</f>
        <v>0.09400248059853157</v>
      </c>
      <c r="AJ12" s="5">
        <f>Y12</f>
        <v>34324</v>
      </c>
      <c r="AK12" s="30">
        <f>AJ12/AJ$13</f>
        <v>0.05192290528653354</v>
      </c>
      <c r="AL12" s="20">
        <f>Z12</f>
        <v>33559</v>
      </c>
      <c r="AM12" s="29">
        <f>AL12/AL$13</f>
        <v>0.06224831436706454</v>
      </c>
      <c r="AN12" s="61"/>
      <c r="AO12" s="16"/>
    </row>
    <row r="13" spans="3:41" ht="12.75">
      <c r="C13" s="16"/>
      <c r="D13" s="2">
        <f>SUM(D5:D12)</f>
        <v>3199102</v>
      </c>
      <c r="J13" s="23"/>
      <c r="L13" s="6"/>
      <c r="M13" s="38" t="s">
        <v>39</v>
      </c>
      <c r="N13" s="41">
        <f>SUM(N11:N12)</f>
        <v>934796</v>
      </c>
      <c r="O13" s="40">
        <f>N13/N$13</f>
        <v>1</v>
      </c>
      <c r="P13" s="41">
        <f>SUM(P11:P12)</f>
        <v>672259</v>
      </c>
      <c r="Q13" s="42">
        <f>P13/P$13</f>
        <v>1</v>
      </c>
      <c r="R13" s="71">
        <f>SUM(R11:R12)</f>
        <v>539115</v>
      </c>
      <c r="S13" s="40">
        <f>R13/R$13</f>
        <v>1</v>
      </c>
      <c r="W13" s="16"/>
      <c r="X13" s="2">
        <f>SUM(X5:X12)</f>
        <v>2774918</v>
      </c>
      <c r="AD13" s="23"/>
      <c r="AF13" s="6"/>
      <c r="AG13" s="38" t="s">
        <v>39</v>
      </c>
      <c r="AH13" s="41">
        <f>SUM(AH11:AH12)</f>
        <v>803032</v>
      </c>
      <c r="AI13" s="40">
        <f>AH13/AH$13</f>
        <v>1</v>
      </c>
      <c r="AJ13" s="41">
        <f>SUM(AJ11:AJ12)</f>
        <v>661057</v>
      </c>
      <c r="AK13" s="42">
        <f>AJ13/AJ$13</f>
        <v>1</v>
      </c>
      <c r="AL13" s="41">
        <f>SUM(AL11:AL12)</f>
        <v>539115</v>
      </c>
      <c r="AM13" s="40">
        <f>AL13/AL$13</f>
        <v>1</v>
      </c>
      <c r="AN13" s="61"/>
      <c r="AO13" s="16"/>
    </row>
    <row r="14" spans="10:41" ht="12.75">
      <c r="J14" s="23"/>
      <c r="L14" s="23"/>
      <c r="AD14" s="23"/>
      <c r="AF14" s="23"/>
      <c r="AN14" s="61"/>
      <c r="AO14" s="16"/>
    </row>
    <row r="15" spans="12:41" ht="12.75">
      <c r="L15" s="2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1"/>
      <c r="AH15" s="61"/>
      <c r="AI15" s="68"/>
      <c r="AJ15" s="61"/>
      <c r="AK15" s="68"/>
      <c r="AL15" s="61"/>
      <c r="AM15" s="68"/>
      <c r="AN15" s="61"/>
      <c r="AO15" s="16"/>
    </row>
    <row r="16" spans="1:41" ht="12.75">
      <c r="A16" s="49"/>
      <c r="I16" s="16"/>
      <c r="L16" s="2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61"/>
      <c r="AH16" s="61"/>
      <c r="AI16" s="68"/>
      <c r="AJ16" s="61"/>
      <c r="AK16" s="68"/>
      <c r="AL16" s="61"/>
      <c r="AM16" s="68"/>
      <c r="AN16" s="61"/>
      <c r="AO16" s="16"/>
    </row>
    <row r="17" spans="12:41" ht="12.75">
      <c r="L17" s="23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61"/>
      <c r="AH17" s="61"/>
      <c r="AI17" s="68"/>
      <c r="AJ17" s="61"/>
      <c r="AK17" s="68"/>
      <c r="AL17" s="61"/>
      <c r="AM17" s="68"/>
      <c r="AN17" s="61"/>
      <c r="AO17" s="16"/>
    </row>
    <row r="18" spans="9:41" ht="12.75">
      <c r="I18" s="16"/>
      <c r="J18" s="16"/>
      <c r="L18" s="2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61"/>
      <c r="AH18" s="61"/>
      <c r="AI18" s="68"/>
      <c r="AJ18" s="61"/>
      <c r="AK18" s="68"/>
      <c r="AL18" s="61"/>
      <c r="AM18" s="68"/>
      <c r="AN18" s="61"/>
      <c r="AO18" s="16"/>
    </row>
    <row r="19" spans="9:41" ht="12.75">
      <c r="I19" s="16"/>
      <c r="L19" s="2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61"/>
      <c r="AH19" s="61"/>
      <c r="AI19" s="68"/>
      <c r="AJ19" s="61"/>
      <c r="AK19" s="68"/>
      <c r="AL19" s="61"/>
      <c r="AM19" s="68"/>
      <c r="AN19" s="61"/>
      <c r="AO19" s="16"/>
    </row>
    <row r="20" spans="9:41" ht="12.75">
      <c r="I20" s="16"/>
      <c r="J20" s="16"/>
      <c r="L20" s="2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61"/>
      <c r="AH20" s="61"/>
      <c r="AI20" s="61"/>
      <c r="AJ20" s="61"/>
      <c r="AK20" s="61"/>
      <c r="AL20" s="61"/>
      <c r="AM20" s="61"/>
      <c r="AN20" s="61"/>
      <c r="AO20" s="16"/>
    </row>
    <row r="21" spans="9:41" ht="12.75">
      <c r="I21" s="16"/>
      <c r="J21" s="16"/>
      <c r="L21" s="2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61"/>
      <c r="AH21" s="61"/>
      <c r="AI21" s="61"/>
      <c r="AJ21" s="61"/>
      <c r="AK21" s="61"/>
      <c r="AL21" s="61"/>
      <c r="AM21" s="61"/>
      <c r="AN21" s="61"/>
      <c r="AO21" s="16"/>
    </row>
    <row r="22" spans="9:41" ht="12.75">
      <c r="I22" s="16"/>
      <c r="J22" s="16"/>
      <c r="K22" s="16"/>
      <c r="L22" s="2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9:41" ht="12.75">
      <c r="I23" s="16"/>
      <c r="J23" s="16"/>
      <c r="K23" s="32"/>
      <c r="L23" s="23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9:41" ht="12.75">
      <c r="I24" s="16"/>
      <c r="J24" s="16"/>
      <c r="K24" s="23"/>
      <c r="L24" s="23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9:41" ht="12.75">
      <c r="I25" s="16"/>
      <c r="J25" s="16"/>
      <c r="K25" s="23"/>
      <c r="L25" s="23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9:41" ht="12.75">
      <c r="I26" s="16"/>
      <c r="J26" s="16"/>
      <c r="K26" s="23"/>
      <c r="L26" s="23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9:41" ht="12.75">
      <c r="I27" s="16"/>
      <c r="J27" s="16"/>
      <c r="K27" s="23"/>
      <c r="L27" s="23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9:41" ht="12.75">
      <c r="I28" s="16"/>
      <c r="J28" s="16"/>
      <c r="K28" s="23"/>
      <c r="L28" s="23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9:41" ht="12.75">
      <c r="I29" s="16"/>
      <c r="J29" s="16"/>
      <c r="K29" s="23"/>
      <c r="L29" s="23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9:41" ht="12.75">
      <c r="I30" s="16"/>
      <c r="J30" s="16"/>
      <c r="K30" s="23"/>
      <c r="L30" s="23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9:41" ht="12.75">
      <c r="I31" s="16"/>
      <c r="J31" s="16"/>
      <c r="K31" s="23"/>
      <c r="L31" s="23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9:41" ht="12.75">
      <c r="I32" s="16"/>
      <c r="J32" s="16"/>
      <c r="K32" s="23"/>
      <c r="L32" s="23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9:41" ht="12.75">
      <c r="I33" s="16"/>
      <c r="J33" s="16"/>
      <c r="K33" s="23"/>
      <c r="L33" s="23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9:41" ht="12.75">
      <c r="I34" s="16"/>
      <c r="J34" s="16"/>
      <c r="K34" s="23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9:41" ht="12.75">
      <c r="I35" s="16"/>
      <c r="J35" s="16"/>
      <c r="K35" s="23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9:41" ht="12.75">
      <c r="I36" s="16"/>
      <c r="J36" s="16"/>
      <c r="K36" s="23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9:41" ht="12.75">
      <c r="I37" s="16"/>
      <c r="J37" s="16"/>
      <c r="K37" s="23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3:41" ht="12.75">
      <c r="C38" s="16"/>
      <c r="D38" s="16"/>
      <c r="E38" s="16"/>
      <c r="I38" s="16"/>
      <c r="J38" s="16"/>
      <c r="K38" s="23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0:41" ht="12.75">
      <c r="J39" s="16"/>
      <c r="K39" s="23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0:41" ht="12.75">
      <c r="J40" s="16"/>
      <c r="K40" s="23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1:41" ht="12.75">
      <c r="K41" s="23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1:41" ht="12.75">
      <c r="K42" s="23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1:41" ht="12.75">
      <c r="K43" s="23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1:41" ht="12.75">
      <c r="K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22:41" ht="12.75"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22:41" ht="12.75"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22:41" ht="12.75"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22:41" ht="12.75"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22:41" ht="12.75"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22:41" ht="12.75"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22:41" ht="12.75"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22:41" ht="12.75"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22:41" ht="12.75"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22:41" ht="12.75"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22:41" ht="12.75"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22:41" ht="12.75"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22:41" ht="12.75"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22:41" ht="12.75"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22:41" ht="12.75"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22:41" ht="12.75"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22:41" ht="12.75"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22:41" ht="12.75"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22:41" ht="12.75"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3:41" ht="12.75">
      <c r="C64" s="16"/>
      <c r="D64" s="16"/>
      <c r="E64" s="16"/>
      <c r="F64" s="16"/>
      <c r="G64" s="16"/>
      <c r="H64" s="16"/>
      <c r="I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3:9" ht="12.75">
      <c r="C65" s="16"/>
      <c r="D65" s="16"/>
      <c r="E65" s="16"/>
      <c r="F65" s="16"/>
      <c r="G65" s="16"/>
      <c r="H65" s="16"/>
      <c r="I65" s="16"/>
    </row>
    <row r="66" spans="3:9" ht="12.75">
      <c r="C66" s="16"/>
      <c r="D66" s="16"/>
      <c r="E66" s="16"/>
      <c r="F66" s="16"/>
      <c r="G66" s="31"/>
      <c r="H66" s="32"/>
      <c r="I66" s="33"/>
    </row>
    <row r="67" spans="3:9" ht="12.75">
      <c r="C67" s="16"/>
      <c r="D67" s="16"/>
      <c r="E67" s="16"/>
      <c r="F67" s="16"/>
      <c r="G67" s="23"/>
      <c r="H67" s="23"/>
      <c r="I67" s="23"/>
    </row>
    <row r="68" spans="3:9" ht="12.75">
      <c r="C68" s="16"/>
      <c r="D68" s="16"/>
      <c r="E68" s="16"/>
      <c r="F68" s="16"/>
      <c r="G68" s="23"/>
      <c r="H68" s="23"/>
      <c r="I68" s="23"/>
    </row>
    <row r="69" spans="3:9" ht="12.75">
      <c r="C69" s="16"/>
      <c r="D69" s="16"/>
      <c r="E69" s="16"/>
      <c r="F69" s="16"/>
      <c r="G69" s="23"/>
      <c r="H69" s="23"/>
      <c r="I69" s="23"/>
    </row>
    <row r="70" spans="3:9" ht="12.75">
      <c r="C70" s="16"/>
      <c r="D70" s="16"/>
      <c r="E70" s="16"/>
      <c r="F70" s="16"/>
      <c r="G70" s="23"/>
      <c r="H70" s="23"/>
      <c r="I70" s="23"/>
    </row>
    <row r="71" spans="3:9" ht="12.75">
      <c r="C71" s="16"/>
      <c r="D71" s="16"/>
      <c r="E71" s="16"/>
      <c r="F71" s="16"/>
      <c r="G71" s="23"/>
      <c r="H71" s="23"/>
      <c r="I71" s="23"/>
    </row>
    <row r="72" spans="3:9" ht="12.75">
      <c r="C72" s="16"/>
      <c r="D72" s="16"/>
      <c r="E72" s="16"/>
      <c r="F72" s="16"/>
      <c r="G72" s="16"/>
      <c r="H72" s="16"/>
      <c r="I72" s="16"/>
    </row>
    <row r="73" spans="3:9" ht="12.75">
      <c r="C73" s="16"/>
      <c r="D73" s="16"/>
      <c r="E73" s="16"/>
      <c r="F73" s="16"/>
      <c r="G73" s="16"/>
      <c r="H73" s="16"/>
      <c r="I73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66" r:id="rId2"/>
  <headerFooter alignWithMargins="0">
    <oddHeader>&amp;LSectionB_Results.XLS!B.8 Provision</oddHeader>
    <oddFooter>&amp;R&amp;P</oddFooter>
  </headerFooter>
  <colBreaks count="3" manualBreakCount="3">
    <brk id="10" max="65535" man="1"/>
    <brk id="20" max="65535" man="1"/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42"/>
  <sheetViews>
    <sheetView zoomScale="85" zoomScaleNormal="85" workbookViewId="0" topLeftCell="A1">
      <selection activeCell="B2" sqref="B2"/>
    </sheetView>
  </sheetViews>
  <sheetFormatPr defaultColWidth="9.140625" defaultRowHeight="12.75"/>
  <cols>
    <col min="3" max="3" width="11.57421875" style="0" customWidth="1"/>
    <col min="4" max="4" width="10.57421875" style="0" customWidth="1"/>
    <col min="5" max="5" width="10.28125" style="0" customWidth="1"/>
    <col min="6" max="6" width="11.00390625" style="0" customWidth="1"/>
    <col min="7" max="7" width="17.00390625" style="0" customWidth="1"/>
    <col min="8" max="8" width="15.8515625" style="0" customWidth="1"/>
    <col min="9" max="9" width="18.140625" style="0" customWidth="1"/>
    <col min="10" max="10" width="4.57421875" style="16" customWidth="1"/>
    <col min="11" max="11" width="4.140625" style="16" customWidth="1"/>
    <col min="13" max="13" width="11.7109375" style="0" customWidth="1"/>
    <col min="15" max="15" width="10.57421875" style="0" customWidth="1"/>
    <col min="17" max="17" width="17.421875" style="0" customWidth="1"/>
    <col min="18" max="18" width="15.57421875" style="0" customWidth="1"/>
    <col min="19" max="19" width="18.00390625" style="0" customWidth="1"/>
  </cols>
  <sheetData>
    <row r="2" spans="2:12" ht="12.75">
      <c r="B2" t="s">
        <v>28</v>
      </c>
      <c r="L2" t="s">
        <v>29</v>
      </c>
    </row>
    <row r="3" spans="2:20" ht="12.75">
      <c r="B3" s="16"/>
      <c r="C3" s="16"/>
      <c r="D3" s="16"/>
      <c r="E3" s="16"/>
      <c r="F3" s="16"/>
      <c r="G3" s="16"/>
      <c r="H3" s="16"/>
      <c r="I3" s="16"/>
      <c r="L3" s="16"/>
      <c r="M3" s="16"/>
      <c r="N3" s="16"/>
      <c r="O3" s="16"/>
      <c r="P3" s="16"/>
      <c r="Q3" s="16"/>
      <c r="R3" s="16"/>
      <c r="S3" s="16"/>
      <c r="T3" s="16"/>
    </row>
    <row r="4" spans="2:20" ht="12.75">
      <c r="B4" s="16" t="s">
        <v>90</v>
      </c>
      <c r="C4" s="16"/>
      <c r="D4" s="16"/>
      <c r="E4" s="16"/>
      <c r="F4" s="16"/>
      <c r="G4" s="31"/>
      <c r="H4" s="32"/>
      <c r="I4" s="33"/>
      <c r="L4" s="16"/>
      <c r="M4" s="16"/>
      <c r="N4" s="16"/>
      <c r="O4" s="16"/>
      <c r="P4" s="16"/>
      <c r="Q4" s="31"/>
      <c r="R4" s="32"/>
      <c r="S4" s="33"/>
      <c r="T4" s="16"/>
    </row>
    <row r="5" spans="2:20" ht="12.75">
      <c r="B5" s="16"/>
      <c r="C5" s="16"/>
      <c r="D5" s="16"/>
      <c r="E5" s="16"/>
      <c r="F5" s="16"/>
      <c r="G5" s="23"/>
      <c r="H5" s="23"/>
      <c r="I5" s="23"/>
      <c r="L5" s="16"/>
      <c r="M5" s="16"/>
      <c r="N5" s="16"/>
      <c r="O5" s="16"/>
      <c r="P5" s="16"/>
      <c r="Q5" s="23"/>
      <c r="R5" s="23"/>
      <c r="S5" s="23"/>
      <c r="T5" s="16"/>
    </row>
    <row r="6" spans="2:20" ht="12.75">
      <c r="B6" s="16"/>
      <c r="C6" s="16"/>
      <c r="D6" s="16"/>
      <c r="E6" s="16"/>
      <c r="F6" s="16"/>
      <c r="G6" s="23"/>
      <c r="H6" s="23"/>
      <c r="I6" s="23"/>
      <c r="L6" s="16"/>
      <c r="M6" s="16"/>
      <c r="N6" s="16"/>
      <c r="O6" s="16"/>
      <c r="P6" s="16"/>
      <c r="Q6" s="23"/>
      <c r="R6" s="23"/>
      <c r="S6" s="23"/>
      <c r="T6" s="16"/>
    </row>
    <row r="7" spans="2:20" ht="12.75">
      <c r="B7" s="16"/>
      <c r="C7" s="16"/>
      <c r="D7" s="16"/>
      <c r="E7" s="16"/>
      <c r="F7" s="16"/>
      <c r="G7" s="23"/>
      <c r="H7" s="23"/>
      <c r="I7" s="23"/>
      <c r="L7" s="16"/>
      <c r="M7" s="16"/>
      <c r="N7" s="16"/>
      <c r="O7" s="16"/>
      <c r="P7" s="16"/>
      <c r="Q7" s="23"/>
      <c r="R7" s="23"/>
      <c r="S7" s="23"/>
      <c r="T7" s="16"/>
    </row>
    <row r="8" spans="2:20" ht="12.75">
      <c r="B8" s="16"/>
      <c r="C8" s="16"/>
      <c r="D8" s="16"/>
      <c r="E8" s="16"/>
      <c r="F8" s="16"/>
      <c r="G8" s="23"/>
      <c r="H8" s="23"/>
      <c r="I8" s="23"/>
      <c r="L8" s="16"/>
      <c r="M8" s="16"/>
      <c r="N8" s="16"/>
      <c r="O8" s="16"/>
      <c r="P8" s="16"/>
      <c r="Q8" s="23"/>
      <c r="R8" s="23"/>
      <c r="S8" s="23"/>
      <c r="T8" s="16"/>
    </row>
    <row r="9" spans="2:20" ht="12.75">
      <c r="B9" s="16"/>
      <c r="C9" s="16"/>
      <c r="D9" s="16"/>
      <c r="E9" s="16"/>
      <c r="F9" s="16"/>
      <c r="G9" s="23"/>
      <c r="H9" s="23"/>
      <c r="I9" s="23"/>
      <c r="L9" s="16"/>
      <c r="M9" s="16"/>
      <c r="N9" s="16"/>
      <c r="O9" s="16"/>
      <c r="P9" s="16"/>
      <c r="Q9" s="23"/>
      <c r="R9" s="23"/>
      <c r="S9" s="23"/>
      <c r="T9" s="16"/>
    </row>
    <row r="10" spans="2:20" ht="12.75">
      <c r="B10" s="16"/>
      <c r="C10" s="16"/>
      <c r="D10" s="16"/>
      <c r="E10" s="16"/>
      <c r="F10" s="16"/>
      <c r="G10" s="23"/>
      <c r="H10" s="23"/>
      <c r="I10" s="23"/>
      <c r="L10" s="16"/>
      <c r="M10" s="16"/>
      <c r="N10" s="16"/>
      <c r="O10" s="16"/>
      <c r="P10" s="16"/>
      <c r="Q10" s="23"/>
      <c r="R10" s="23"/>
      <c r="S10" s="23"/>
      <c r="T10" s="16"/>
    </row>
    <row r="11" spans="2:20" ht="12.75">
      <c r="B11" s="16"/>
      <c r="C11" s="16"/>
      <c r="D11" s="16"/>
      <c r="E11" s="16"/>
      <c r="F11" s="16"/>
      <c r="G11" s="23"/>
      <c r="H11" s="23"/>
      <c r="I11" s="23"/>
      <c r="L11" s="16"/>
      <c r="M11" s="16"/>
      <c r="N11" s="16"/>
      <c r="O11" s="16"/>
      <c r="P11" s="16"/>
      <c r="Q11" s="23"/>
      <c r="R11" s="23"/>
      <c r="S11" s="23"/>
      <c r="T11" s="16"/>
    </row>
    <row r="12" spans="2:20" ht="12.75">
      <c r="B12" s="16"/>
      <c r="C12" s="16"/>
      <c r="D12" s="16"/>
      <c r="E12" s="16"/>
      <c r="F12" s="16"/>
      <c r="G12" s="23"/>
      <c r="H12" s="23"/>
      <c r="I12" s="23"/>
      <c r="L12" s="16"/>
      <c r="M12" s="16"/>
      <c r="N12" s="16"/>
      <c r="O12" s="16"/>
      <c r="P12" s="16"/>
      <c r="Q12" s="23"/>
      <c r="R12" s="23"/>
      <c r="S12" s="23"/>
      <c r="T12" s="16"/>
    </row>
    <row r="13" spans="2:20" ht="12.75">
      <c r="B13" s="16"/>
      <c r="C13" s="16"/>
      <c r="D13" s="16"/>
      <c r="E13" s="16"/>
      <c r="F13" s="16"/>
      <c r="G13" s="23"/>
      <c r="H13" s="23"/>
      <c r="I13" s="23"/>
      <c r="L13" s="16"/>
      <c r="M13" s="16"/>
      <c r="N13" s="16"/>
      <c r="O13" s="16"/>
      <c r="P13" s="16"/>
      <c r="Q13" s="23"/>
      <c r="R13" s="23"/>
      <c r="S13" s="23"/>
      <c r="T13" s="16"/>
    </row>
    <row r="14" spans="2:20" ht="12.75">
      <c r="B14" s="16"/>
      <c r="C14" s="16"/>
      <c r="D14" s="16"/>
      <c r="E14" s="16"/>
      <c r="F14" s="16"/>
      <c r="G14" s="23"/>
      <c r="H14" s="23"/>
      <c r="I14" s="23"/>
      <c r="L14" s="16"/>
      <c r="M14" s="16"/>
      <c r="N14" s="16"/>
      <c r="O14" s="16"/>
      <c r="P14" s="16"/>
      <c r="Q14" s="23"/>
      <c r="R14" s="23"/>
      <c r="S14" s="23"/>
      <c r="T14" s="16"/>
    </row>
    <row r="15" spans="2:20" ht="12.75">
      <c r="B15" s="16"/>
      <c r="C15" s="16"/>
      <c r="D15" s="16"/>
      <c r="E15" s="16"/>
      <c r="F15" s="16"/>
      <c r="G15" s="23"/>
      <c r="H15" s="23"/>
      <c r="I15" s="23"/>
      <c r="L15" s="16"/>
      <c r="M15" s="16"/>
      <c r="N15" s="16"/>
      <c r="O15" s="16"/>
      <c r="P15" s="16"/>
      <c r="Q15" s="23"/>
      <c r="R15" s="23"/>
      <c r="S15" s="23"/>
      <c r="T15" s="16"/>
    </row>
    <row r="16" spans="2:20" ht="12.75">
      <c r="B16" s="16"/>
      <c r="C16" s="16"/>
      <c r="D16" s="16"/>
      <c r="E16" s="16"/>
      <c r="F16" s="16"/>
      <c r="G16" s="23"/>
      <c r="H16" s="23"/>
      <c r="I16" s="23"/>
      <c r="L16" s="16"/>
      <c r="M16" s="16"/>
      <c r="N16" s="16"/>
      <c r="O16" s="16"/>
      <c r="P16" s="16"/>
      <c r="Q16" s="23"/>
      <c r="R16" s="23"/>
      <c r="S16" s="23"/>
      <c r="T16" s="16"/>
    </row>
    <row r="17" spans="2:20" ht="12.75">
      <c r="B17" s="16"/>
      <c r="C17" s="16"/>
      <c r="D17" s="16"/>
      <c r="E17" s="16"/>
      <c r="F17" s="16"/>
      <c r="G17" s="23"/>
      <c r="H17" s="23"/>
      <c r="I17" s="23"/>
      <c r="L17" s="16"/>
      <c r="M17" s="16"/>
      <c r="N17" s="16"/>
      <c r="O17" s="16"/>
      <c r="P17" s="16"/>
      <c r="Q17" s="23"/>
      <c r="R17" s="23"/>
      <c r="S17" s="23"/>
      <c r="T17" s="16"/>
    </row>
    <row r="18" spans="2:20" ht="12.75">
      <c r="B18" s="16"/>
      <c r="C18" s="16"/>
      <c r="D18" s="16"/>
      <c r="E18" s="16"/>
      <c r="F18" s="16"/>
      <c r="G18" s="23"/>
      <c r="H18" s="23"/>
      <c r="I18" s="23"/>
      <c r="L18" s="16"/>
      <c r="M18" s="16"/>
      <c r="N18" s="16"/>
      <c r="O18" s="16"/>
      <c r="P18" s="16"/>
      <c r="Q18" s="23"/>
      <c r="R18" s="23"/>
      <c r="S18" s="23"/>
      <c r="T18" s="16"/>
    </row>
    <row r="19" spans="2:20" ht="12.75">
      <c r="B19" s="16"/>
      <c r="C19" s="16"/>
      <c r="D19" s="16"/>
      <c r="E19" s="16"/>
      <c r="F19" s="16"/>
      <c r="G19" s="23"/>
      <c r="H19" s="23"/>
      <c r="I19" s="23"/>
      <c r="L19" s="16"/>
      <c r="M19" s="16"/>
      <c r="N19" s="16"/>
      <c r="O19" s="16"/>
      <c r="P19" s="16"/>
      <c r="Q19" s="23"/>
      <c r="R19" s="23"/>
      <c r="S19" s="23"/>
      <c r="T19" s="16"/>
    </row>
    <row r="20" spans="2:20" ht="12.75">
      <c r="B20" s="16"/>
      <c r="C20" s="16"/>
      <c r="D20" s="16"/>
      <c r="E20" s="16"/>
      <c r="F20" s="16"/>
      <c r="G20" s="23"/>
      <c r="H20" s="23"/>
      <c r="I20" s="23"/>
      <c r="L20" s="16"/>
      <c r="M20" s="16"/>
      <c r="N20" s="16"/>
      <c r="O20" s="16"/>
      <c r="P20" s="16"/>
      <c r="Q20" s="23"/>
      <c r="R20" s="23"/>
      <c r="S20" s="23"/>
      <c r="T20" s="16"/>
    </row>
    <row r="21" spans="2:20" ht="12.75">
      <c r="B21" s="16"/>
      <c r="C21" s="16"/>
      <c r="D21" s="16"/>
      <c r="E21" s="16"/>
      <c r="F21" s="16"/>
      <c r="G21" s="23"/>
      <c r="H21" s="23"/>
      <c r="I21" s="23"/>
      <c r="L21" s="16"/>
      <c r="M21" s="16"/>
      <c r="N21" s="16"/>
      <c r="O21" s="16"/>
      <c r="P21" s="16"/>
      <c r="Q21" s="23"/>
      <c r="R21" s="23"/>
      <c r="S21" s="23"/>
      <c r="T21" s="16"/>
    </row>
    <row r="22" spans="2:20" ht="12.75">
      <c r="B22" s="16"/>
      <c r="C22" s="16"/>
      <c r="D22" s="16"/>
      <c r="E22" s="16"/>
      <c r="F22" s="16"/>
      <c r="G22" s="23"/>
      <c r="H22" s="23"/>
      <c r="I22" s="23"/>
      <c r="L22" s="16"/>
      <c r="M22" s="16"/>
      <c r="N22" s="16"/>
      <c r="O22" s="16"/>
      <c r="P22" s="16"/>
      <c r="Q22" s="23"/>
      <c r="R22" s="23"/>
      <c r="S22" s="23"/>
      <c r="T22" s="16"/>
    </row>
    <row r="23" spans="2:20" ht="12.75">
      <c r="B23" s="16"/>
      <c r="C23" s="16"/>
      <c r="D23" s="16"/>
      <c r="E23" s="16"/>
      <c r="F23" s="16"/>
      <c r="G23" s="23"/>
      <c r="H23" s="23"/>
      <c r="I23" s="23"/>
      <c r="L23" s="16"/>
      <c r="M23" s="16"/>
      <c r="N23" s="16"/>
      <c r="O23" s="16"/>
      <c r="P23" s="16"/>
      <c r="Q23" s="23"/>
      <c r="R23" s="23"/>
      <c r="S23" s="23"/>
      <c r="T23" s="16"/>
    </row>
    <row r="24" spans="2:20" ht="12.75">
      <c r="B24" s="16"/>
      <c r="C24" s="16"/>
      <c r="D24" s="16"/>
      <c r="E24" s="16"/>
      <c r="F24" s="16"/>
      <c r="G24" s="23"/>
      <c r="H24" s="23"/>
      <c r="I24" s="23"/>
      <c r="L24" s="16"/>
      <c r="M24" s="16"/>
      <c r="N24" s="16"/>
      <c r="O24" s="16"/>
      <c r="P24" s="16"/>
      <c r="Q24" s="23"/>
      <c r="R24" s="23"/>
      <c r="S24" s="23"/>
      <c r="T24" s="16"/>
    </row>
    <row r="25" spans="2:20" ht="12.75">
      <c r="B25" s="16"/>
      <c r="C25" s="16"/>
      <c r="D25" s="16"/>
      <c r="E25" s="16"/>
      <c r="F25" s="16"/>
      <c r="G25" s="23"/>
      <c r="H25" s="23"/>
      <c r="I25" s="23"/>
      <c r="L25" s="16"/>
      <c r="M25" s="16"/>
      <c r="N25" s="16"/>
      <c r="O25" s="16"/>
      <c r="P25" s="16"/>
      <c r="Q25" s="23"/>
      <c r="R25" s="23"/>
      <c r="S25" s="23"/>
      <c r="T25" s="16"/>
    </row>
    <row r="26" spans="2:20" ht="12.75">
      <c r="B26" s="16"/>
      <c r="C26" s="16"/>
      <c r="D26" s="16"/>
      <c r="E26" s="16"/>
      <c r="F26" s="16"/>
      <c r="G26" s="23"/>
      <c r="H26" s="23"/>
      <c r="I26" s="23"/>
      <c r="L26" s="16"/>
      <c r="M26" s="16"/>
      <c r="N26" s="16"/>
      <c r="O26" s="16"/>
      <c r="P26" s="16"/>
      <c r="Q26" s="23"/>
      <c r="R26" s="23"/>
      <c r="S26" s="23"/>
      <c r="T26" s="16"/>
    </row>
    <row r="27" spans="2:20" ht="12.75">
      <c r="B27" s="16"/>
      <c r="C27" s="16"/>
      <c r="D27" s="16"/>
      <c r="E27" s="16"/>
      <c r="F27" s="16"/>
      <c r="G27" s="23"/>
      <c r="H27" s="23"/>
      <c r="I27" s="23"/>
      <c r="L27" s="16"/>
      <c r="M27" s="16"/>
      <c r="N27" s="16"/>
      <c r="O27" s="16"/>
      <c r="P27" s="16"/>
      <c r="Q27" s="23"/>
      <c r="R27" s="23"/>
      <c r="S27" s="23"/>
      <c r="T27" s="16"/>
    </row>
    <row r="28" spans="2:20" ht="12.75">
      <c r="B28" s="16"/>
      <c r="C28" s="16"/>
      <c r="D28" s="16"/>
      <c r="E28" s="16"/>
      <c r="F28" s="16"/>
      <c r="G28" s="23"/>
      <c r="H28" s="23"/>
      <c r="I28" s="23"/>
      <c r="L28" s="16"/>
      <c r="M28" s="16"/>
      <c r="N28" s="16"/>
      <c r="O28" s="16"/>
      <c r="P28" s="16"/>
      <c r="Q28" s="23"/>
      <c r="R28" s="23"/>
      <c r="S28" s="23"/>
      <c r="T28" s="16"/>
    </row>
    <row r="29" spans="2:20" ht="12.75">
      <c r="B29" s="16"/>
      <c r="C29" s="16"/>
      <c r="D29" s="16"/>
      <c r="E29" s="16"/>
      <c r="F29" s="16"/>
      <c r="G29" s="23"/>
      <c r="H29" s="23"/>
      <c r="I29" s="23"/>
      <c r="L29" s="16"/>
      <c r="M29" s="16"/>
      <c r="N29" s="16"/>
      <c r="O29" s="16"/>
      <c r="P29" s="16"/>
      <c r="Q29" s="23"/>
      <c r="R29" s="23"/>
      <c r="S29" s="23"/>
      <c r="T29" s="16"/>
    </row>
    <row r="30" spans="2:20" ht="12.75">
      <c r="B30" s="16"/>
      <c r="C30" s="16"/>
      <c r="D30" s="16"/>
      <c r="E30" s="16"/>
      <c r="F30" s="16"/>
      <c r="G30" s="23"/>
      <c r="H30" s="23"/>
      <c r="I30" s="23"/>
      <c r="L30" s="16"/>
      <c r="M30" s="16"/>
      <c r="N30" s="16"/>
      <c r="O30" s="16"/>
      <c r="P30" s="16"/>
      <c r="Q30" s="23"/>
      <c r="R30" s="23"/>
      <c r="S30" s="23"/>
      <c r="T30" s="16"/>
    </row>
    <row r="31" spans="2:20" ht="12.75">
      <c r="B31" s="16"/>
      <c r="C31" s="16"/>
      <c r="D31" s="16"/>
      <c r="E31" s="16"/>
      <c r="F31" s="16"/>
      <c r="G31" s="23"/>
      <c r="H31" s="23"/>
      <c r="I31" s="23"/>
      <c r="L31" s="16"/>
      <c r="M31" s="16"/>
      <c r="N31" s="16"/>
      <c r="O31" s="16"/>
      <c r="P31" s="16"/>
      <c r="Q31" s="23"/>
      <c r="R31" s="23"/>
      <c r="S31" s="23"/>
      <c r="T31" s="16"/>
    </row>
    <row r="32" spans="2:20" ht="12.75">
      <c r="B32" s="16"/>
      <c r="C32" s="16"/>
      <c r="D32" s="16"/>
      <c r="E32" s="16"/>
      <c r="F32" s="16"/>
      <c r="G32" s="23"/>
      <c r="H32" s="23"/>
      <c r="I32" s="23"/>
      <c r="L32" s="16"/>
      <c r="M32" s="16"/>
      <c r="N32" s="16"/>
      <c r="O32" s="16"/>
      <c r="P32" s="16"/>
      <c r="Q32" s="23"/>
      <c r="R32" s="23"/>
      <c r="S32" s="23"/>
      <c r="T32" s="16"/>
    </row>
    <row r="33" spans="2:20" ht="12.75">
      <c r="B33" s="16"/>
      <c r="C33" s="16"/>
      <c r="D33" s="16"/>
      <c r="E33" s="16"/>
      <c r="F33" s="16"/>
      <c r="G33" s="23"/>
      <c r="H33" s="23"/>
      <c r="I33" s="23"/>
      <c r="L33" s="16"/>
      <c r="M33" s="16"/>
      <c r="N33" s="16"/>
      <c r="O33" s="16"/>
      <c r="P33" s="16"/>
      <c r="Q33" s="23"/>
      <c r="R33" s="23"/>
      <c r="S33" s="23"/>
      <c r="T33" s="16"/>
    </row>
    <row r="34" spans="2:20" ht="12.75">
      <c r="B34" s="16"/>
      <c r="C34" s="16"/>
      <c r="D34" s="16"/>
      <c r="E34" s="16"/>
      <c r="F34" s="16"/>
      <c r="G34" s="23"/>
      <c r="H34" s="23"/>
      <c r="I34" s="23"/>
      <c r="L34" s="16"/>
      <c r="M34" s="16"/>
      <c r="N34" s="16"/>
      <c r="O34" s="16"/>
      <c r="P34" s="16"/>
      <c r="Q34" s="23"/>
      <c r="R34" s="23"/>
      <c r="S34" s="23"/>
      <c r="T34" s="16"/>
    </row>
    <row r="35" spans="2:20" ht="12.75">
      <c r="B35" s="16"/>
      <c r="C35" s="16"/>
      <c r="D35" s="16"/>
      <c r="E35" s="16"/>
      <c r="F35" s="16"/>
      <c r="G35" s="23"/>
      <c r="H35" s="23"/>
      <c r="I35" s="23"/>
      <c r="L35" s="16"/>
      <c r="M35" s="16"/>
      <c r="N35" s="16"/>
      <c r="O35" s="16"/>
      <c r="P35" s="16"/>
      <c r="Q35" s="23"/>
      <c r="R35" s="23"/>
      <c r="S35" s="23"/>
      <c r="T35" s="16"/>
    </row>
    <row r="36" spans="2:20" ht="12.75">
      <c r="B36" s="16"/>
      <c r="C36" s="16"/>
      <c r="D36" s="16"/>
      <c r="E36" s="16"/>
      <c r="F36" s="16"/>
      <c r="G36" s="23"/>
      <c r="H36" s="23"/>
      <c r="I36" s="23"/>
      <c r="L36" s="16"/>
      <c r="M36" s="16"/>
      <c r="N36" s="16"/>
      <c r="O36" s="16"/>
      <c r="P36" s="16"/>
      <c r="Q36" s="23"/>
      <c r="R36" s="23"/>
      <c r="S36" s="23"/>
      <c r="T36" s="16"/>
    </row>
    <row r="37" spans="2:20" ht="12.75">
      <c r="B37" s="16"/>
      <c r="C37" s="16"/>
      <c r="D37" s="16"/>
      <c r="E37" s="16"/>
      <c r="F37" s="16"/>
      <c r="G37" s="23"/>
      <c r="H37" s="23"/>
      <c r="I37" s="23"/>
      <c r="L37" s="16"/>
      <c r="M37" s="16"/>
      <c r="N37" s="16"/>
      <c r="O37" s="16"/>
      <c r="P37" s="16"/>
      <c r="Q37" s="23"/>
      <c r="R37" s="23"/>
      <c r="S37" s="23"/>
      <c r="T37" s="16"/>
    </row>
    <row r="38" spans="2:20" ht="12.75">
      <c r="B38" s="16"/>
      <c r="C38" s="16"/>
      <c r="D38" s="16"/>
      <c r="E38" s="16"/>
      <c r="F38" s="16"/>
      <c r="G38" s="23"/>
      <c r="H38" s="23"/>
      <c r="I38" s="23"/>
      <c r="L38" s="16"/>
      <c r="M38" s="16"/>
      <c r="N38" s="16"/>
      <c r="O38" s="16"/>
      <c r="P38" s="16"/>
      <c r="Q38" s="23"/>
      <c r="R38" s="23"/>
      <c r="S38" s="23"/>
      <c r="T38" s="16"/>
    </row>
    <row r="39" spans="2:20" ht="12.75">
      <c r="B39" s="16"/>
      <c r="C39" s="16"/>
      <c r="D39" s="16"/>
      <c r="E39" s="16"/>
      <c r="F39" s="16"/>
      <c r="G39" s="23"/>
      <c r="H39" s="23"/>
      <c r="I39" s="23"/>
      <c r="L39" s="16"/>
      <c r="M39" s="16"/>
      <c r="N39" s="16"/>
      <c r="O39" s="16"/>
      <c r="P39" s="16"/>
      <c r="Q39" s="23"/>
      <c r="R39" s="23"/>
      <c r="S39" s="23"/>
      <c r="T39" s="16"/>
    </row>
    <row r="40" spans="2:20" ht="12.75">
      <c r="B40" s="16"/>
      <c r="C40" s="16"/>
      <c r="D40" s="16"/>
      <c r="E40" s="16"/>
      <c r="F40" s="16"/>
      <c r="G40" s="16"/>
      <c r="H40" s="16"/>
      <c r="I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2:20" ht="12.75">
      <c r="B41" s="16"/>
      <c r="C41" s="16"/>
      <c r="D41" s="16"/>
      <c r="E41" s="16"/>
      <c r="F41" s="16"/>
      <c r="G41" s="16"/>
      <c r="H41" s="16"/>
      <c r="I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2:9" ht="12.75">
      <c r="B42" s="16"/>
      <c r="C42" s="16"/>
      <c r="D42" s="16"/>
      <c r="E42" s="16"/>
      <c r="F42" s="16"/>
      <c r="G42" s="16"/>
      <c r="H42" s="16"/>
      <c r="I42" s="16"/>
    </row>
  </sheetData>
  <sheetProtection password="D00E" sheet="1" scenarios="1" formatCells="0"/>
  <printOptions/>
  <pageMargins left="0.75" right="0.75" top="1" bottom="1" header="0.5" footer="0.5"/>
  <pageSetup horizontalDpi="600" verticalDpi="600" orientation="portrait" paperSize="9" scale="75" r:id="rId1"/>
  <headerFooter alignWithMargins="0">
    <oddHeader>&amp;LSectionB_Results!B.9 ALL</oddHeader>
    <oddFooter>&amp;R&amp;P</oddFooter>
  </headerFooter>
  <colBreaks count="1" manualBreakCount="1">
    <brk id="1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Greg Brooks</cp:lastModifiedBy>
  <cp:lastPrinted>2006-11-07T10:34:17Z</cp:lastPrinted>
  <dcterms:created xsi:type="dcterms:W3CDTF">2006-11-06T11:07:14Z</dcterms:created>
  <dcterms:modified xsi:type="dcterms:W3CDTF">2011-10-24T15:36:43Z</dcterms:modified>
  <cp:category/>
  <cp:version/>
  <cp:contentType/>
  <cp:contentStatus/>
</cp:coreProperties>
</file>